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7580" windowHeight="12150"/>
  </bookViews>
  <sheets>
    <sheet name="Cover" sheetId="15" r:id="rId1"/>
    <sheet name="Table" sheetId="14" r:id="rId2"/>
    <sheet name="1 S7A.01R Bilanz" sheetId="1" r:id="rId3"/>
    <sheet name="2 641" sheetId="2" r:id="rId4"/>
    <sheet name="3 tab18_ts09" sheetId="13" r:id="rId5"/>
    <sheet name="4 S8A.13R-1" sheetId="12" r:id="rId6"/>
    <sheet name="5 S8A.14R" sheetId="11" r:id="rId7"/>
    <sheet name="6 S1A.06" sheetId="10" r:id="rId8"/>
    <sheet name="7 623" sheetId="9" r:id="rId9"/>
    <sheet name="8 107-122009-Werte" sheetId="8" r:id="rId10"/>
    <sheet name="9 S1E.18" sheetId="7" r:id="rId11"/>
    <sheet name="10 S1C.13" sheetId="6" r:id="rId12"/>
    <sheet name="11 S1A.1850R" sheetId="5" r:id="rId13"/>
    <sheet name="12 S7B_09" sheetId="4" r:id="rId14"/>
    <sheet name="13 tab29_ts09" sheetId="3" r:id="rId15"/>
  </sheets>
  <externalReferences>
    <externalReference r:id="rId16"/>
  </externalReferences>
  <calcPr calcId="125725"/>
</workbook>
</file>

<file path=xl/calcChain.xml><?xml version="1.0" encoding="utf-8"?>
<calcChain xmlns="http://schemas.openxmlformats.org/spreadsheetml/2006/main">
  <c r="S50" i="4"/>
  <c r="R50"/>
  <c r="Q50"/>
  <c r="P50"/>
  <c r="O50"/>
  <c r="N50"/>
  <c r="M50"/>
  <c r="L50"/>
  <c r="K50"/>
  <c r="J50"/>
  <c r="S46"/>
  <c r="R46"/>
  <c r="Q46"/>
  <c r="P46"/>
  <c r="O46"/>
  <c r="N46"/>
  <c r="M46"/>
  <c r="L46"/>
  <c r="K46"/>
  <c r="J46"/>
  <c r="S42"/>
  <c r="R42"/>
  <c r="Q42"/>
  <c r="P42"/>
  <c r="O42"/>
  <c r="N42"/>
  <c r="M42"/>
  <c r="L42"/>
  <c r="K42"/>
  <c r="J42"/>
  <c r="I50"/>
  <c r="H50"/>
  <c r="G50"/>
  <c r="F50"/>
  <c r="E50"/>
  <c r="D50"/>
  <c r="C50"/>
  <c r="B50"/>
  <c r="I46"/>
  <c r="H46"/>
  <c r="G46"/>
  <c r="F46"/>
  <c r="E46"/>
  <c r="D46"/>
  <c r="C46"/>
  <c r="B46"/>
  <c r="I42"/>
  <c r="H42"/>
  <c r="G42"/>
  <c r="F42"/>
  <c r="E42"/>
  <c r="D42"/>
  <c r="C42"/>
  <c r="B42"/>
  <c r="S49" i="6"/>
  <c r="R49"/>
  <c r="Q49"/>
  <c r="P49"/>
  <c r="O49"/>
  <c r="N49"/>
  <c r="M49"/>
  <c r="L49"/>
  <c r="K49"/>
  <c r="J49"/>
  <c r="S45"/>
  <c r="R45"/>
  <c r="Q45"/>
  <c r="P45"/>
  <c r="O45"/>
  <c r="N45"/>
  <c r="M45"/>
  <c r="L45"/>
  <c r="K45"/>
  <c r="J45"/>
  <c r="S41"/>
  <c r="R41"/>
  <c r="Q41"/>
  <c r="P41"/>
  <c r="O41"/>
  <c r="N41"/>
  <c r="M41"/>
  <c r="L41"/>
  <c r="K41"/>
  <c r="J41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I49"/>
  <c r="H49"/>
  <c r="G49"/>
  <c r="F49"/>
  <c r="E49"/>
  <c r="C49" s="1"/>
  <c r="D49"/>
  <c r="B49" s="1"/>
  <c r="C48"/>
  <c r="B48"/>
  <c r="C47"/>
  <c r="B47"/>
  <c r="C46"/>
  <c r="B46"/>
  <c r="I45"/>
  <c r="H45"/>
  <c r="G45"/>
  <c r="F45"/>
  <c r="E45"/>
  <c r="D45"/>
  <c r="C45"/>
  <c r="B45"/>
  <c r="C44"/>
  <c r="B44"/>
  <c r="C43"/>
  <c r="B43"/>
  <c r="C42"/>
  <c r="B42"/>
  <c r="I41"/>
  <c r="H41"/>
  <c r="G41"/>
  <c r="F41"/>
  <c r="E41"/>
  <c r="C41" s="1"/>
  <c r="D41"/>
  <c r="B41" s="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S48" i="7"/>
  <c r="R48"/>
  <c r="Q48"/>
  <c r="P48"/>
  <c r="O48"/>
  <c r="N48"/>
  <c r="M48"/>
  <c r="L48"/>
  <c r="K48"/>
  <c r="S44"/>
  <c r="R44"/>
  <c r="Q44"/>
  <c r="P44"/>
  <c r="O44"/>
  <c r="N44"/>
  <c r="M44"/>
  <c r="L44"/>
  <c r="K44"/>
  <c r="S40"/>
  <c r="R40"/>
  <c r="Q40"/>
  <c r="P40"/>
  <c r="O40"/>
  <c r="N40"/>
  <c r="M40"/>
  <c r="L40"/>
  <c r="K40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J48"/>
  <c r="D48" s="1"/>
  <c r="I48"/>
  <c r="H48"/>
  <c r="G48"/>
  <c r="F48"/>
  <c r="C48" s="1"/>
  <c r="E48"/>
  <c r="B48"/>
  <c r="D47"/>
  <c r="C47"/>
  <c r="B47"/>
  <c r="D46"/>
  <c r="C46"/>
  <c r="B46"/>
  <c r="D45"/>
  <c r="C45"/>
  <c r="C44" s="1"/>
  <c r="B45"/>
  <c r="J44"/>
  <c r="I44"/>
  <c r="H44"/>
  <c r="G44"/>
  <c r="F44"/>
  <c r="E44"/>
  <c r="D44"/>
  <c r="B44"/>
  <c r="D43"/>
  <c r="C43"/>
  <c r="B43"/>
  <c r="D42"/>
  <c r="C42"/>
  <c r="B42"/>
  <c r="D41"/>
  <c r="C41"/>
  <c r="C40" s="1"/>
  <c r="B41"/>
  <c r="J40"/>
  <c r="I40"/>
  <c r="H40"/>
  <c r="G40"/>
  <c r="F40"/>
  <c r="E40"/>
  <c r="D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9"/>
  <c r="C9"/>
  <c r="S49" i="10"/>
  <c r="R49"/>
  <c r="Q49"/>
  <c r="P49"/>
  <c r="O49"/>
  <c r="N49"/>
  <c r="M49"/>
  <c r="L49"/>
  <c r="K49"/>
  <c r="S45"/>
  <c r="R45"/>
  <c r="Q45"/>
  <c r="P45"/>
  <c r="O45"/>
  <c r="N45"/>
  <c r="M45"/>
  <c r="L45"/>
  <c r="K45"/>
  <c r="S41"/>
  <c r="R41"/>
  <c r="Q41"/>
  <c r="P41"/>
  <c r="O41"/>
  <c r="N41"/>
  <c r="M41"/>
  <c r="L41"/>
  <c r="K41"/>
  <c r="J49"/>
  <c r="I49"/>
  <c r="H49"/>
  <c r="G49"/>
  <c r="F49"/>
  <c r="E49"/>
  <c r="D49"/>
  <c r="C49"/>
  <c r="B49"/>
  <c r="J45"/>
  <c r="I45"/>
  <c r="H45"/>
  <c r="G45"/>
  <c r="F45"/>
  <c r="E45"/>
  <c r="D45"/>
  <c r="C45"/>
  <c r="B45"/>
  <c r="J41"/>
  <c r="I41"/>
  <c r="H41"/>
  <c r="G41"/>
  <c r="F41"/>
  <c r="E41"/>
  <c r="D41"/>
  <c r="C41"/>
  <c r="B41"/>
  <c r="O62" i="11"/>
  <c r="O58"/>
  <c r="O52"/>
  <c r="O51"/>
  <c r="O49"/>
  <c r="O40"/>
  <c r="O41"/>
  <c r="O42"/>
  <c r="O43"/>
  <c r="O44"/>
  <c r="O45"/>
  <c r="O46"/>
  <c r="O47"/>
  <c r="O48"/>
  <c r="O50"/>
  <c r="O53"/>
  <c r="O54"/>
  <c r="O55"/>
  <c r="O56"/>
  <c r="O57"/>
  <c r="O63"/>
  <c r="O64"/>
  <c r="O65"/>
  <c r="O66"/>
  <c r="O67"/>
  <c r="O68"/>
  <c r="O69"/>
  <c r="O70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9"/>
  <c r="O10"/>
  <c r="O11"/>
  <c r="O8"/>
  <c r="N47"/>
  <c r="N43"/>
  <c r="N39"/>
  <c r="N11"/>
  <c r="N10" s="1"/>
  <c r="H58"/>
  <c r="M47"/>
  <c r="L47"/>
  <c r="K47"/>
  <c r="J47"/>
  <c r="I47"/>
  <c r="H47"/>
  <c r="M43"/>
  <c r="L43"/>
  <c r="K43"/>
  <c r="J43"/>
  <c r="I43"/>
  <c r="H43"/>
  <c r="M39"/>
  <c r="L39"/>
  <c r="K39"/>
  <c r="M11"/>
  <c r="L11"/>
  <c r="K11"/>
  <c r="J11"/>
  <c r="I11"/>
  <c r="I10" s="1"/>
  <c r="H11"/>
  <c r="H10" s="1"/>
  <c r="J10"/>
  <c r="E64"/>
  <c r="D64"/>
  <c r="C64"/>
  <c r="B64"/>
  <c r="D62"/>
  <c r="D58" s="1"/>
  <c r="C62"/>
  <c r="C58" s="1"/>
  <c r="B62"/>
  <c r="B58" s="1"/>
  <c r="G58"/>
  <c r="F58"/>
  <c r="E58"/>
  <c r="G47"/>
  <c r="F47"/>
  <c r="E47"/>
  <c r="D47"/>
  <c r="C47"/>
  <c r="B47"/>
  <c r="G43"/>
  <c r="F43"/>
  <c r="E43"/>
  <c r="D43"/>
  <c r="C43"/>
  <c r="B43"/>
  <c r="E39"/>
  <c r="D39"/>
  <c r="C39"/>
  <c r="B39"/>
  <c r="G11"/>
  <c r="F11"/>
  <c r="F10" s="1"/>
  <c r="F9" s="1"/>
  <c r="F8" s="1"/>
  <c r="E11"/>
  <c r="E10" s="1"/>
  <c r="E9" s="1"/>
  <c r="E8" s="1"/>
  <c r="D11"/>
  <c r="C11"/>
  <c r="B11"/>
  <c r="G10"/>
  <c r="C10"/>
  <c r="U48" i="12"/>
  <c r="R48"/>
  <c r="O48"/>
  <c r="U45"/>
  <c r="R45"/>
  <c r="O45"/>
  <c r="U44"/>
  <c r="R44"/>
  <c r="O44"/>
  <c r="U42"/>
  <c r="R42"/>
  <c r="O42"/>
  <c r="U40"/>
  <c r="R40"/>
  <c r="O40"/>
  <c r="U39"/>
  <c r="R39"/>
  <c r="O39"/>
  <c r="U38"/>
  <c r="R38"/>
  <c r="O38"/>
  <c r="U37"/>
  <c r="R37"/>
  <c r="O37"/>
  <c r="U36"/>
  <c r="R36"/>
  <c r="O36"/>
  <c r="U35"/>
  <c r="R35"/>
  <c r="O35"/>
  <c r="U34"/>
  <c r="R34"/>
  <c r="O34"/>
  <c r="U33"/>
  <c r="R33"/>
  <c r="O33"/>
  <c r="U32"/>
  <c r="R32"/>
  <c r="O32"/>
  <c r="U31"/>
  <c r="R31"/>
  <c r="O31"/>
  <c r="U30"/>
  <c r="R30"/>
  <c r="O30"/>
  <c r="U29"/>
  <c r="R29"/>
  <c r="O29"/>
  <c r="U28"/>
  <c r="R28"/>
  <c r="O28"/>
  <c r="U27"/>
  <c r="R27"/>
  <c r="O27"/>
  <c r="U26"/>
  <c r="R26"/>
  <c r="O26"/>
  <c r="U25"/>
  <c r="R25"/>
  <c r="O25"/>
  <c r="U24"/>
  <c r="R24"/>
  <c r="O24"/>
  <c r="U23"/>
  <c r="R23"/>
  <c r="O23"/>
  <c r="U22"/>
  <c r="R22"/>
  <c r="O22"/>
  <c r="U21"/>
  <c r="R21"/>
  <c r="O21"/>
  <c r="U20"/>
  <c r="R20"/>
  <c r="O20"/>
  <c r="U19"/>
  <c r="R19"/>
  <c r="O19"/>
  <c r="U18"/>
  <c r="R18"/>
  <c r="O18"/>
  <c r="U17"/>
  <c r="R17"/>
  <c r="O17"/>
  <c r="U16"/>
  <c r="R16"/>
  <c r="O16"/>
  <c r="U15"/>
  <c r="O15"/>
  <c r="U14"/>
  <c r="O14"/>
  <c r="U13"/>
  <c r="O13"/>
  <c r="U12"/>
  <c r="O12"/>
  <c r="L48"/>
  <c r="I48"/>
  <c r="F48"/>
  <c r="L45"/>
  <c r="I45"/>
  <c r="F45"/>
  <c r="L44"/>
  <c r="I44"/>
  <c r="F44"/>
  <c r="L42"/>
  <c r="I42"/>
  <c r="L40"/>
  <c r="I40"/>
  <c r="F40"/>
  <c r="L39"/>
  <c r="I39"/>
  <c r="F39"/>
  <c r="L38"/>
  <c r="I38"/>
  <c r="F38"/>
  <c r="L37"/>
  <c r="I37"/>
  <c r="F37"/>
  <c r="L36"/>
  <c r="I36"/>
  <c r="F36"/>
  <c r="L35"/>
  <c r="I35"/>
  <c r="F35"/>
  <c r="L34"/>
  <c r="I34"/>
  <c r="F34"/>
  <c r="L33"/>
  <c r="I33"/>
  <c r="F33"/>
  <c r="L32"/>
  <c r="I32"/>
  <c r="F32"/>
  <c r="L31"/>
  <c r="I31"/>
  <c r="F31"/>
  <c r="L30"/>
  <c r="I30"/>
  <c r="F30"/>
  <c r="L29"/>
  <c r="I29"/>
  <c r="F29"/>
  <c r="L28"/>
  <c r="I28"/>
  <c r="F28"/>
  <c r="L27"/>
  <c r="I27"/>
  <c r="F27"/>
  <c r="L26"/>
  <c r="I26"/>
  <c r="F26"/>
  <c r="L25"/>
  <c r="I25"/>
  <c r="F25"/>
  <c r="L24"/>
  <c r="I24"/>
  <c r="F24"/>
  <c r="L23"/>
  <c r="I23"/>
  <c r="F23"/>
  <c r="L22"/>
  <c r="I22"/>
  <c r="F22"/>
  <c r="L21"/>
  <c r="I21"/>
  <c r="F21"/>
  <c r="L20"/>
  <c r="I20"/>
  <c r="F20"/>
  <c r="L19"/>
  <c r="I19"/>
  <c r="F19"/>
  <c r="L18"/>
  <c r="I18"/>
  <c r="F18"/>
  <c r="L17"/>
  <c r="I17"/>
  <c r="F17"/>
  <c r="L16"/>
  <c r="I16"/>
  <c r="F16"/>
  <c r="L15"/>
  <c r="I15"/>
  <c r="F15"/>
  <c r="L14"/>
  <c r="I14"/>
  <c r="F14"/>
  <c r="L13"/>
  <c r="I13"/>
  <c r="F13"/>
  <c r="L12"/>
  <c r="I12"/>
  <c r="F12"/>
  <c r="C9" i="11" l="1"/>
  <c r="C8" s="1"/>
  <c r="B10"/>
  <c r="B9" s="1"/>
  <c r="B8" s="1"/>
  <c r="D10"/>
  <c r="D9" s="1"/>
  <c r="D8" s="1"/>
</calcChain>
</file>

<file path=xl/sharedStrings.xml><?xml version="1.0" encoding="utf-8"?>
<sst xmlns="http://schemas.openxmlformats.org/spreadsheetml/2006/main" count="1281" uniqueCount="640">
  <si>
    <t xml:space="preserve"> Effectif / Augmentation / Diminution</t>
  </si>
  <si>
    <t xml:space="preserve">   Effectif à la fin de l'année considérée</t>
  </si>
  <si>
    <t xml:space="preserve">   Effectif à la fin de l'année précédente</t>
  </si>
  <si>
    <t xml:space="preserve">      Différence en chiffres absolus par rapport à l'année précédente</t>
  </si>
  <si>
    <t xml:space="preserve">      Différence en pour-cent par rapport à l'année précédente</t>
  </si>
  <si>
    <t xml:space="preserve">   Résultats de l'année précédente:</t>
  </si>
  <si>
    <t>Total augmentations</t>
  </si>
  <si>
    <r>
      <t xml:space="preserve">   Naissances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(selon le RCE)</t>
    </r>
  </si>
  <si>
    <t xml:space="preserve">   Entrées en Suisse </t>
  </si>
  <si>
    <r>
      <t xml:space="preserve">      Regroupement familial </t>
    </r>
    <r>
      <rPr>
        <vertAlign val="superscript"/>
        <sz val="8"/>
        <rFont val="Arial"/>
        <family val="2"/>
      </rPr>
      <t>1)</t>
    </r>
  </si>
  <si>
    <t xml:space="preserve">      Etrangers/-ères avec activité lucrative contingentée</t>
  </si>
  <si>
    <t xml:space="preserve">      Etrangers/-ères avec activité lucrative non contingentée</t>
  </si>
  <si>
    <t xml:space="preserve">      Etrangers/-ères sans activité lucrative</t>
  </si>
  <si>
    <t xml:space="preserve">      Formation et perfectionnement professionnel</t>
  </si>
  <si>
    <t xml:space="preserve">      Retour en Suisse </t>
  </si>
  <si>
    <t xml:space="preserve">      Réfugiés reconnus</t>
  </si>
  <si>
    <t xml:space="preserve">      Cas de rigueur</t>
  </si>
  <si>
    <t xml:space="preserve">      Autres entrées en Suisse</t>
  </si>
  <si>
    <r>
      <t xml:space="preserve">   Autres augmentations </t>
    </r>
    <r>
      <rPr>
        <b/>
        <vertAlign val="superscript"/>
        <sz val="8"/>
        <rFont val="Arial"/>
        <family val="2"/>
      </rPr>
      <t>2)</t>
    </r>
  </si>
  <si>
    <t xml:space="preserve">      Dont réactivations</t>
  </si>
  <si>
    <r>
      <t>Changements de statut</t>
    </r>
    <r>
      <rPr>
        <i/>
        <sz val="8"/>
        <rFont val="Arial"/>
        <family val="2"/>
      </rPr>
      <t xml:space="preserve"> vers la pop.rés. permanente étrangère</t>
    </r>
  </si>
  <si>
    <t>(compris dans les entrées en Suisse)</t>
  </si>
  <si>
    <t>Total diminutions</t>
  </si>
  <si>
    <r>
      <t xml:space="preserve">   Décès </t>
    </r>
    <r>
      <rPr>
        <sz val="7"/>
        <rFont val="Arial"/>
        <family val="2"/>
      </rPr>
      <t>(selon le RCE)</t>
    </r>
  </si>
  <si>
    <t xml:space="preserve">   Départs de la Suisse</t>
  </si>
  <si>
    <t xml:space="preserve">   Acquisitions de la nationalité suisse</t>
  </si>
  <si>
    <r>
      <t xml:space="preserve">   Autres diminutions </t>
    </r>
    <r>
      <rPr>
        <b/>
        <vertAlign val="superscript"/>
        <sz val="8"/>
        <rFont val="Arial"/>
        <family val="2"/>
      </rPr>
      <t>2)</t>
    </r>
  </si>
  <si>
    <r>
      <t>Compensation entre l'effectif et les mouvements</t>
    </r>
    <r>
      <rPr>
        <sz val="8"/>
        <rFont val="Arial"/>
        <family val="2"/>
      </rPr>
      <t xml:space="preserve"> </t>
    </r>
  </si>
  <si>
    <t>(+ augmentations, - diminutions)</t>
  </si>
  <si>
    <t>Bilan migratoire</t>
  </si>
  <si>
    <t xml:space="preserve">   Entrées en Suisse</t>
  </si>
  <si>
    <t xml:space="preserve">   Autres augmentations</t>
  </si>
  <si>
    <t xml:space="preserve">   Autres diminutions</t>
  </si>
  <si>
    <t>Excédent des naissances</t>
  </si>
  <si>
    <r>
      <t xml:space="preserve">   Naissances </t>
    </r>
    <r>
      <rPr>
        <sz val="7"/>
        <rFont val="Arial"/>
        <family val="2"/>
      </rPr>
      <t>(selon le RCE)</t>
    </r>
  </si>
  <si>
    <t xml:space="preserve">* </t>
  </si>
  <si>
    <t>Bilan annuel de la population résidante permanente étrangère par effectif à la fin de l'année</t>
  </si>
  <si>
    <t>considérée et de l'année précédente, motif d'immigration et genre de mouvement, depuis 1998</t>
  </si>
  <si>
    <t>1) A partir de l'année 2002 y compris le regroupement familial de Suisses/-ses ou d’étrangers/-ères avec conjoint/-e suisse.</t>
  </si>
  <si>
    <t>2) En 1995 le système RCE-2 a été remplacé par le nouveau système RCE-3, ce qui a provoqué des différences entre l'effectif et</t>
  </si>
  <si>
    <t xml:space="preserve">    les mouvements.</t>
  </si>
  <si>
    <t xml:space="preserve">    A partir de l'année 2002 les corrections des entrées et des départs de la Suisse sont comptées sous les autres augmentations ou</t>
  </si>
  <si>
    <t xml:space="preserve">    les autres diminutions.</t>
  </si>
  <si>
    <t xml:space="preserve"> Nationalité</t>
  </si>
  <si>
    <t xml:space="preserve"> Total général</t>
  </si>
  <si>
    <t xml:space="preserve">  Europe Total</t>
  </si>
  <si>
    <t xml:space="preserve">   Etats de l'UE-27 et AELE</t>
  </si>
  <si>
    <t xml:space="preserve">    Etats de l'UE-27</t>
  </si>
  <si>
    <t xml:space="preserve"> 204 Belgique</t>
  </si>
  <si>
    <t xml:space="preserve"> 205 Bulgarie</t>
  </si>
  <si>
    <t xml:space="preserve"> 206 Danemark</t>
  </si>
  <si>
    <t xml:space="preserve"> 207 Allemagne</t>
  </si>
  <si>
    <t xml:space="preserve"> 211 Finlande</t>
  </si>
  <si>
    <t xml:space="preserve"> 212 France</t>
  </si>
  <si>
    <t xml:space="preserve"> 214 Grèce</t>
  </si>
  <si>
    <t xml:space="preserve"> 215 Grande-Bretagne</t>
  </si>
  <si>
    <t xml:space="preserve"> 216 Irlande</t>
  </si>
  <si>
    <t xml:space="preserve"> 218 Italie</t>
  </si>
  <si>
    <t xml:space="preserve"> 223 Luxembourg</t>
  </si>
  <si>
    <t xml:space="preserve"> 224 Malte</t>
  </si>
  <si>
    <t xml:space="preserve"> 227 Pays-Bas</t>
  </si>
  <si>
    <t xml:space="preserve"> 229 Autriche</t>
  </si>
  <si>
    <t xml:space="preserve"> 230 Pologne</t>
  </si>
  <si>
    <t xml:space="preserve"> 231 Portugal</t>
  </si>
  <si>
    <t xml:space="preserve"> 232 Roumanie</t>
  </si>
  <si>
    <t xml:space="preserve"> 234 Suède</t>
  </si>
  <si>
    <t xml:space="preserve"> 236 Espagne</t>
  </si>
  <si>
    <t xml:space="preserve"> 240 Hongrie</t>
  </si>
  <si>
    <t xml:space="preserve"> 242 Chypre</t>
  </si>
  <si>
    <t xml:space="preserve"> 243 Slovaquie</t>
  </si>
  <si>
    <t xml:space="preserve"> 244 Tchèquie</t>
  </si>
  <si>
    <t xml:space="preserve"> 251 Slovénie</t>
  </si>
  <si>
    <t xml:space="preserve"> 260 Estonie</t>
  </si>
  <si>
    <t xml:space="preserve"> 261 Lettonie</t>
  </si>
  <si>
    <t xml:space="preserve"> 262 Lituanie</t>
  </si>
  <si>
    <t xml:space="preserve">    Etats de l'AELE</t>
  </si>
  <si>
    <t xml:space="preserve"> 217 Islande</t>
  </si>
  <si>
    <t xml:space="preserve"> 222 Liechtenstein</t>
  </si>
  <si>
    <t xml:space="preserve"> 228 Norvège</t>
  </si>
  <si>
    <t xml:space="preserve">    Candidats UE</t>
  </si>
  <si>
    <t xml:space="preserve"> 239 Turquie</t>
  </si>
  <si>
    <t xml:space="preserve"> 250 Croatie</t>
  </si>
  <si>
    <t xml:space="preserve"> 255 Macédoine</t>
  </si>
  <si>
    <t xml:space="preserve">    Reste de l'Europe</t>
  </si>
  <si>
    <t xml:space="preserve"> 201 Albanie</t>
  </si>
  <si>
    <t xml:space="preserve"> 248 Serbie</t>
  </si>
  <si>
    <t xml:space="preserve"> 252 Bosnie-Herzégovine</t>
  </si>
  <si>
    <t xml:space="preserve"> 254 Monténégro</t>
  </si>
  <si>
    <t xml:space="preserve"> 256 Kosovo</t>
  </si>
  <si>
    <t xml:space="preserve"> 263 Moldova</t>
  </si>
  <si>
    <t xml:space="preserve"> 264 Russie</t>
  </si>
  <si>
    <t xml:space="preserve"> 265 Ukraine</t>
  </si>
  <si>
    <t xml:space="preserve"> 266 Bélarus</t>
  </si>
  <si>
    <t xml:space="preserve"> Autres Etats 1)</t>
  </si>
  <si>
    <t xml:space="preserve">  Afrique</t>
  </si>
  <si>
    <t xml:space="preserve">  Amérique total</t>
  </si>
  <si>
    <t xml:space="preserve">   Amérique du Nord</t>
  </si>
  <si>
    <t xml:space="preserve">   Amérique centrale</t>
  </si>
  <si>
    <t xml:space="preserve">   Amérique du Sud</t>
  </si>
  <si>
    <t xml:space="preserve">  Asie</t>
  </si>
  <si>
    <t xml:space="preserve">  Océanie</t>
  </si>
  <si>
    <t xml:space="preserve">  Apatrides, Etat inconnu</t>
  </si>
  <si>
    <t>En tout</t>
  </si>
  <si>
    <t>Personnes actives</t>
  </si>
  <si>
    <t xml:space="preserve">Autres </t>
  </si>
  <si>
    <t>occupées</t>
  </si>
  <si>
    <t>Avec activité</t>
  </si>
  <si>
    <t>augmen-</t>
  </si>
  <si>
    <t>indépendante</t>
  </si>
  <si>
    <t>tations</t>
  </si>
  <si>
    <t>Total</t>
  </si>
  <si>
    <t xml:space="preserve">Entrées en Suisse </t>
  </si>
  <si>
    <t>Né(e)s en Suisse</t>
  </si>
  <si>
    <t>Autres</t>
  </si>
  <si>
    <t>diminu-</t>
  </si>
  <si>
    <t>tions</t>
  </si>
  <si>
    <t>Hommes</t>
  </si>
  <si>
    <t>Femmes</t>
  </si>
  <si>
    <t>Départs de la Suisse</t>
  </si>
  <si>
    <t>Entrées en Suisse, départs de la Suisse et bilan migratoire de la population résidante permanente étrangère</t>
  </si>
  <si>
    <t>1) Andorre, Monaco, Saint-Marin, Cité du Vatican</t>
  </si>
  <si>
    <t>Entrées en Suisse des personnes actives occupées de la population résidante permanente</t>
  </si>
  <si>
    <t>étrangère, par groupes de profession sélectionnés et nationalité</t>
  </si>
  <si>
    <t>Groupe de professions</t>
  </si>
  <si>
    <t>UE-27/AELE</t>
  </si>
  <si>
    <t>D</t>
  </si>
  <si>
    <t>P</t>
  </si>
  <si>
    <t>F</t>
  </si>
  <si>
    <t>I</t>
  </si>
  <si>
    <t>Total général</t>
  </si>
  <si>
    <t>231 Industrie du bâtiment</t>
  </si>
  <si>
    <t>232 Aménagement et parachèvement</t>
  </si>
  <si>
    <t>291 Ingénieurs</t>
  </si>
  <si>
    <t>311 Acheteurs et vendeurs</t>
  </si>
  <si>
    <t>331 Entrepreneurs, directeurs, fonctionnaires supérieurs</t>
  </si>
  <si>
    <t>332 Professions commerciales et administratives</t>
  </si>
  <si>
    <t>333 Informatique</t>
  </si>
  <si>
    <t>391 Restauration et hôtellerie</t>
  </si>
  <si>
    <t>411 Nettoyage et entretien</t>
  </si>
  <si>
    <t>421 Médecine humaine et pharmacie</t>
  </si>
  <si>
    <t>425 Auxiliaires soignants</t>
  </si>
  <si>
    <t>441 Corps enseignant de l'enseignement supérieur</t>
  </si>
  <si>
    <t>Acquisition de la nationalité suisse par la population résidante permanente étrangère</t>
  </si>
  <si>
    <t>par genre d'acquisition et sexe, depuis 1974</t>
  </si>
  <si>
    <t>Année</t>
  </si>
  <si>
    <t>Naturalisations ordinaires, facilitées et réintégrations</t>
  </si>
  <si>
    <t>Naturalisations ordinaires</t>
  </si>
  <si>
    <t>Naturalisations facilitées</t>
  </si>
  <si>
    <t xml:space="preserve">Total </t>
  </si>
  <si>
    <t>Constatations de la</t>
  </si>
  <si>
    <t>Suisses (Suissesses)</t>
  </si>
  <si>
    <t>Suissesses</t>
  </si>
  <si>
    <t>Réintégrations</t>
  </si>
  <si>
    <t>nationalité suisse</t>
  </si>
  <si>
    <t>par adoption</t>
  </si>
  <si>
    <t>par mariage</t>
  </si>
  <si>
    <r>
      <t xml:space="preserve">    Candidats UE</t>
    </r>
    <r>
      <rPr>
        <sz val="8"/>
        <rFont val="Arial"/>
        <family val="2"/>
      </rPr>
      <t xml:space="preserve"> </t>
    </r>
  </si>
  <si>
    <t xml:space="preserve"> 252 Bosnie et Herzégovine</t>
  </si>
  <si>
    <t xml:space="preserve">    Anciens Etats</t>
  </si>
  <si>
    <t xml:space="preserve"> 220 Ancienne Yougoslavie</t>
  </si>
  <si>
    <t xml:space="preserve"> 235 Union sovietique</t>
  </si>
  <si>
    <t xml:space="preserve"> 238 Tchécoslovaquie</t>
  </si>
  <si>
    <t xml:space="preserve"> 249 Serbie et Monténégro</t>
  </si>
  <si>
    <t>Effectif de la population résidante permanente étrangère par nationalité, état civil,</t>
  </si>
  <si>
    <t xml:space="preserve"> 230 Polen</t>
  </si>
  <si>
    <t>Célibataires</t>
  </si>
  <si>
    <t>Marié(e)s</t>
  </si>
  <si>
    <t>Etat civil</t>
  </si>
  <si>
    <t>Veufs (veuves)</t>
  </si>
  <si>
    <t>Divorcé(e)s</t>
  </si>
  <si>
    <t>Partenaires enregistré(e)s</t>
  </si>
  <si>
    <t>avec Suisse/-esse</t>
  </si>
  <si>
    <t>1) Andorra, Monaco, San Marino, Vatikanstadt</t>
  </si>
  <si>
    <t>Effectif des personnes actives occupées de la population résidante non permanente étrangère</t>
  </si>
  <si>
    <t xml:space="preserve">Titulaires d'un permis de courte </t>
  </si>
  <si>
    <t xml:space="preserve">Prestataires de services </t>
  </si>
  <si>
    <t xml:space="preserve">durée &gt;4 à &lt;12 mois </t>
  </si>
  <si>
    <t>&lt;=4 mois</t>
  </si>
  <si>
    <t xml:space="preserve">Titulaires d'un permis de </t>
  </si>
  <si>
    <t xml:space="preserve">Musiciens/-ennes et artistes </t>
  </si>
  <si>
    <t>Danseuses &lt;=8 mois</t>
  </si>
  <si>
    <t>courte durée &lt;=4 mois</t>
  </si>
  <si>
    <t>&lt;=8 mois</t>
  </si>
  <si>
    <t>Effectif de la population résidante étrangère par nationalité,</t>
  </si>
  <si>
    <t>Population résidante permanente étrangère</t>
  </si>
  <si>
    <t>Permis courte durée &gt;=12 mois</t>
  </si>
  <si>
    <t>Permis de séjour</t>
  </si>
  <si>
    <t>Etablis</t>
  </si>
  <si>
    <t>dont autorisation UE/AELE</t>
  </si>
  <si>
    <t>Population résidante non permanente étr.</t>
  </si>
  <si>
    <t>P.courte durée &gt;=12 mois</t>
  </si>
  <si>
    <t>Autorisat. UE/AELE</t>
  </si>
  <si>
    <t>Effectif de la population résidante permanente étrangère par nationalité</t>
  </si>
  <si>
    <t>depuis 1850</t>
  </si>
  <si>
    <t>Date</t>
  </si>
  <si>
    <t>23.3.1850</t>
  </si>
  <si>
    <t>10.12.1860</t>
  </si>
  <si>
    <t>1.12.1870</t>
  </si>
  <si>
    <t xml:space="preserve"> 1.12.1880</t>
  </si>
  <si>
    <t xml:space="preserve"> 1.12.1888</t>
  </si>
  <si>
    <t xml:space="preserve"> 1.12.1900</t>
  </si>
  <si>
    <t xml:space="preserve"> 1.12.1910</t>
  </si>
  <si>
    <t xml:space="preserve"> 1.12.1920</t>
  </si>
  <si>
    <t xml:space="preserve"> 1.12.1930</t>
  </si>
  <si>
    <t xml:space="preserve"> 1.12.1941</t>
  </si>
  <si>
    <t xml:space="preserve"> 1.12.1950</t>
  </si>
  <si>
    <r>
      <t xml:space="preserve"> 1.12.1960 </t>
    </r>
    <r>
      <rPr>
        <vertAlign val="superscript"/>
        <sz val="8"/>
        <rFont val="Arial"/>
        <family val="2"/>
      </rPr>
      <t>2)</t>
    </r>
  </si>
  <si>
    <t>31.12.1964</t>
  </si>
  <si>
    <t>31.12.1965</t>
  </si>
  <si>
    <t>31.12.1966</t>
  </si>
  <si>
    <t>31.12.1967</t>
  </si>
  <si>
    <t>31.12.1968</t>
  </si>
  <si>
    <t>31.12.1969</t>
  </si>
  <si>
    <t>31.12.1970</t>
  </si>
  <si>
    <t>31.12.1971</t>
  </si>
  <si>
    <t>31.12.1972</t>
  </si>
  <si>
    <t>31.12.1973</t>
  </si>
  <si>
    <t>31.12.1974</t>
  </si>
  <si>
    <t>31.12.1975</t>
  </si>
  <si>
    <t>31.12.1976</t>
  </si>
  <si>
    <t>31.12.1977</t>
  </si>
  <si>
    <t>31.12.1978</t>
  </si>
  <si>
    <t>31.12.1979</t>
  </si>
  <si>
    <t>31.12.1980</t>
  </si>
  <si>
    <t>31.12.1981</t>
  </si>
  <si>
    <t>31.12.1982</t>
  </si>
  <si>
    <t>31.12.1983</t>
  </si>
  <si>
    <t>31.12.1984</t>
  </si>
  <si>
    <t>31.12.1985</t>
  </si>
  <si>
    <t>31.12.1986</t>
  </si>
  <si>
    <t>31.12.1987</t>
  </si>
  <si>
    <t>31.12.1988</t>
  </si>
  <si>
    <t>31.12.1989</t>
  </si>
  <si>
    <t>31.12.1990</t>
  </si>
  <si>
    <t>31.12.1991</t>
  </si>
  <si>
    <t>31.12.1992</t>
  </si>
  <si>
    <t>31.12.1993</t>
  </si>
  <si>
    <t>31.12.1994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</si>
  <si>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</si>
  <si>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</si>
  <si>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</si>
  <si>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</si>
  <si>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</si>
  <si>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</si>
  <si>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</si>
  <si>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</si>
  <si>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31.12.2003</t>
  </si>
  <si>
    <t>31.12.2004</t>
  </si>
  <si>
    <t>31.12.2005</t>
  </si>
  <si>
    <t>31.12.2006</t>
  </si>
  <si>
    <t>31.12.2007</t>
  </si>
  <si>
    <t>31.12.2008</t>
  </si>
  <si>
    <t>31.12.2009</t>
  </si>
  <si>
    <t>Pourcentage approxi-</t>
  </si>
  <si>
    <t>Allemagne</t>
  </si>
  <si>
    <t>France</t>
  </si>
  <si>
    <t>Italie</t>
  </si>
  <si>
    <t>Autriche</t>
  </si>
  <si>
    <r>
      <t xml:space="preserve">matif d'étrangers </t>
    </r>
    <r>
      <rPr>
        <vertAlign val="superscript"/>
        <sz val="8"/>
        <rFont val="Arial"/>
        <family val="2"/>
      </rPr>
      <t>1)</t>
    </r>
  </si>
  <si>
    <t>Portugal</t>
  </si>
  <si>
    <t>Espagne</t>
  </si>
  <si>
    <t>Ancienne</t>
  </si>
  <si>
    <t>Serbie</t>
  </si>
  <si>
    <t>Turquie</t>
  </si>
  <si>
    <t>Yougoslavie</t>
  </si>
  <si>
    <t>*</t>
  </si>
  <si>
    <t xml:space="preserve"> Canton de résidence</t>
  </si>
  <si>
    <t xml:space="preserve"> Total</t>
  </si>
  <si>
    <t xml:space="preserve"> Titulaires d'un permis de courte durée</t>
  </si>
  <si>
    <t xml:space="preserve"> Titulaires d'un permis de séjour</t>
  </si>
  <si>
    <t xml:space="preserve"> Etablis</t>
  </si>
  <si>
    <t xml:space="preserve"> Pourcentage</t>
  </si>
  <si>
    <t>Différence par rapport</t>
  </si>
  <si>
    <t xml:space="preserve"> &gt;=12 mois</t>
  </si>
  <si>
    <t xml:space="preserve"> approximatif</t>
  </si>
  <si>
    <t>à l'année précédente</t>
  </si>
  <si>
    <r>
      <t xml:space="preserve"> d'étrangers  </t>
    </r>
    <r>
      <rPr>
        <vertAlign val="superscript"/>
        <sz val="8"/>
        <rFont val="Arial"/>
        <family val="2"/>
      </rPr>
      <t>2)</t>
    </r>
  </si>
  <si>
    <t>Ch. absolu</t>
  </si>
  <si>
    <t>En %</t>
  </si>
  <si>
    <t xml:space="preserve"> Uri</t>
  </si>
  <si>
    <t xml:space="preserve"> Tessin</t>
  </si>
  <si>
    <t xml:space="preserve"> Vaud</t>
  </si>
  <si>
    <t xml:space="preserve"> Jura</t>
  </si>
  <si>
    <t>1) sans les fonctionnaires internationaux et les membres de leur famille, les titulaires d'un permis de courte durée &lt;12 mois et les requérants d'asile</t>
  </si>
  <si>
    <t>2) par rapport à l'ensemble de la population résidante permanente</t>
  </si>
  <si>
    <t>Les principales données du domaine d'asile</t>
  </si>
  <si>
    <t>Effectif</t>
  </si>
  <si>
    <t>1999</t>
  </si>
  <si>
    <t>Total dans le processus 'asile en Suisse'</t>
  </si>
  <si>
    <t>Personnes dans le processus procédure</t>
  </si>
  <si>
    <t>Effectif admissions provisoires</t>
  </si>
  <si>
    <t>Total dans le processus soutien à l'exécution du renvoi</t>
  </si>
  <si>
    <t>Mouvements</t>
  </si>
  <si>
    <t>Demandes d´asile</t>
  </si>
  <si>
    <t>Cas traités en première instance</t>
  </si>
  <si>
    <t>Décisions positives</t>
  </si>
  <si>
    <t>Décisions négatives</t>
  </si>
  <si>
    <t>Non-entrées en matière (NEM)</t>
  </si>
  <si>
    <t>Retraits et radiations</t>
  </si>
  <si>
    <t>Admissions provisoires</t>
  </si>
  <si>
    <t>Entrées en Suisse (inclus naissance et reprise du séjour)</t>
  </si>
  <si>
    <t>Règlements suite octroi de l'asile</t>
  </si>
  <si>
    <t>Cas réglés par les cantons</t>
  </si>
  <si>
    <t>Exécutions de renvois du processus asile</t>
  </si>
  <si>
    <t>Départs autonomes contrôlés</t>
  </si>
  <si>
    <t>Rapatriements</t>
  </si>
  <si>
    <t>Départs non officiels</t>
  </si>
  <si>
    <t>Renvois après décision en matière d'asile</t>
  </si>
  <si>
    <t>Compétence canton et autres sorties du domaine d'asile</t>
  </si>
  <si>
    <t>Débuts soutien à l'exécution du renvoi</t>
  </si>
  <si>
    <t>Exécutions de renvois soutien à l'exécution du renvoi</t>
  </si>
  <si>
    <t>Autres sorties</t>
  </si>
  <si>
    <t>Entrées en Suisse de la population résidante permanente étrangère, par canton de résidence,</t>
  </si>
  <si>
    <t>motif d'immigration, autorisation UE/AELE ou LEtr/OASA et sexe</t>
  </si>
  <si>
    <t>Suisse</t>
  </si>
  <si>
    <t>Motif d'immigration</t>
  </si>
  <si>
    <t>Autorisation UE/AELE</t>
  </si>
  <si>
    <t>Autorisation LEtr/OASA</t>
  </si>
  <si>
    <t>0 Total entrées en Suisse</t>
  </si>
  <si>
    <t xml:space="preserve">    1 Regroupement familial</t>
  </si>
  <si>
    <t xml:space="preserve">       1-1 Regroupement familial de Suisses/-ses ou
       d’étrangers/-ères avec conjoint/-e suisse</t>
  </si>
  <si>
    <t xml:space="preserve">             1-1-1 Conjoints/-es + partenaires enregistré(e)s</t>
  </si>
  <si>
    <t xml:space="preserve">             1-1-2 Enfants</t>
  </si>
  <si>
    <t xml:space="preserve">             1-1-3 Autre parenté</t>
  </si>
  <si>
    <t xml:space="preserve">             1-1-4 Cas de rigueur</t>
  </si>
  <si>
    <t xml:space="preserve">       1-2 Regroupement familial d’étrangers/-ères</t>
  </si>
  <si>
    <t xml:space="preserve">             1-2-1 Conjoints/-es  + parten. enregistré(e)s (étr.)</t>
  </si>
  <si>
    <t xml:space="preserve">             1-2-2 Enfants (étr.)</t>
  </si>
  <si>
    <t xml:space="preserve">             1-2-3 Autre parenté (étr.)</t>
  </si>
  <si>
    <t xml:space="preserve">             1-2-4 Cas de rigueur (étr.)</t>
  </si>
  <si>
    <t xml:space="preserve">    2 Etrangers/-ères avec activité lucrative
    contingentée</t>
  </si>
  <si>
    <t xml:space="preserve">       2-1 Contingents CE/AELE, UE8 et UE2</t>
  </si>
  <si>
    <t xml:space="preserve">             2-1-1 Titulaires d'un permis de séjour (CE/AELE)</t>
  </si>
  <si>
    <t xml:space="preserve">             2-1-2 Etablis (CE/AELE)</t>
  </si>
  <si>
    <t xml:space="preserve">             2-1-3 Titul. permis de courte durée &gt;=12 mois (CE/AELE)</t>
  </si>
  <si>
    <t xml:space="preserve">             2-1-4 Prestataires de services (CE/AELE)</t>
  </si>
  <si>
    <t xml:space="preserve">             2-1-11 Titulaires d'un permis de séjour (UE8)</t>
  </si>
  <si>
    <t xml:space="preserve">             2-1-12 Etablis (UE8)</t>
  </si>
  <si>
    <t xml:space="preserve">             2-1-13 Titulaires permis de courte durée &gt;=12 mois (UE8)</t>
  </si>
  <si>
    <t xml:space="preserve">             2-1-14 Prestataires de services (UE8)</t>
  </si>
  <si>
    <t xml:space="preserve">             2-1-111 Titulaires d'un permis de séjour (UE2)</t>
  </si>
  <si>
    <t xml:space="preserve">             2-1-112 Etablis (UE2)</t>
  </si>
  <si>
    <t xml:space="preserve">             2-1-113 Titulaires permis de courte durée &gt;=12 mois (UE2)</t>
  </si>
  <si>
    <t xml:space="preserve">       2-2 Contingent cantonal</t>
  </si>
  <si>
    <t xml:space="preserve">             2-2-1 Titulaires d'un permis de séjour (canton)</t>
  </si>
  <si>
    <t xml:space="preserve">             2-2-2 Etablis (canton)</t>
  </si>
  <si>
    <t xml:space="preserve">             2-2-3 Titul. permis de courte durée &gt;=12 mois (canton)</t>
  </si>
  <si>
    <t xml:space="preserve">       2-3 Contingent fédéral</t>
  </si>
  <si>
    <t xml:space="preserve">             2-3-1 Titulaires d'un permis de séjour (fédéral)</t>
  </si>
  <si>
    <t xml:space="preserve">             2-3-2 Etablis (fédéral)</t>
  </si>
  <si>
    <t xml:space="preserve">             2-3-3 Titul. permis de courte durée &gt;=12 mois (fédéral)</t>
  </si>
  <si>
    <t xml:space="preserve">       2-4 Stagiaires</t>
  </si>
  <si>
    <t xml:space="preserve">       2-5 Saisonniers/-ères</t>
  </si>
  <si>
    <t xml:space="preserve">    3 Etrangers/-ères avec activité lucrative non
    contingentée</t>
  </si>
  <si>
    <t xml:space="preserve">       3-1 Fonctionnaires d’administrations étrangères, ayant
       leur lieu de travail en Suisse</t>
  </si>
  <si>
    <t xml:space="preserve">       3-2 Parents avec activité lucrative de missions dipl.
       et permanentes et de postes consulaires</t>
  </si>
  <si>
    <t xml:space="preserve">       3-3 Etrangers/-ères libérés par le conseil fédéral des
       prescriptions d'admission</t>
  </si>
  <si>
    <t xml:space="preserve">       3-4 Etrangers/-ères, habitant en Suisse et travaillant
       à l’étranger</t>
  </si>
  <si>
    <t xml:space="preserve">       3-5 Correspondants</t>
  </si>
  <si>
    <t xml:space="preserve">       3-6 Anciens citoyens suisses, étrangers/-ères
       invalides ou divorcés</t>
  </si>
  <si>
    <t xml:space="preserve">       3-7 Transformations OLCP</t>
  </si>
  <si>
    <t xml:space="preserve">       3-8 Transformations saisonniers/-ères</t>
  </si>
  <si>
    <t xml:space="preserve">       3-9 Autres étrangers/-ères avec activité lucrative non
       contingentée</t>
  </si>
  <si>
    <t xml:space="preserve">       3-10 Etrangers/-ères avec activité lucrative des
       nations UE17/AELE selon l'ALCP</t>
  </si>
  <si>
    <t xml:space="preserve">             3-10-1 Titulaires d'un permis de séjour (UE17/AELE)</t>
  </si>
  <si>
    <t xml:space="preserve">             3-10-2 Etablis (UE17/AELE)</t>
  </si>
  <si>
    <t xml:space="preserve">             3-10-3 Titul. permis courte durée &gt;=12 mois (UE17/AELE)</t>
  </si>
  <si>
    <t xml:space="preserve">             3-10-4 Prestataires de services (UE17/AELE)</t>
  </si>
  <si>
    <t xml:space="preserve">    4 Etrangers/-ères sans activité lucrative</t>
  </si>
  <si>
    <t xml:space="preserve">       4-1 Enfants placés et adoptifs</t>
  </si>
  <si>
    <t xml:space="preserve">             4-1-1 Enfants placés</t>
  </si>
  <si>
    <t xml:space="preserve">             4-1-2 Enfants adoptifs</t>
  </si>
  <si>
    <t xml:space="preserve">       4-2 Ecoliers/-ères, étudiants/-tes et cours de
       formation théoriques</t>
  </si>
  <si>
    <t xml:space="preserve">             4-2-1 Ecoliers/-ères, habitant en Suisse et allant
             à l’école à l’étranger</t>
  </si>
  <si>
    <t xml:space="preserve">             4-2-2 Etudiants/-tes, habitant en Suisse et étudiant
             à Constance</t>
  </si>
  <si>
    <t xml:space="preserve">             4-2-3 Cours de formation théoriques</t>
  </si>
  <si>
    <t xml:space="preserve">       4-3 Privatiers</t>
  </si>
  <si>
    <t xml:space="preserve">       4-4 Rentiers/-ères</t>
  </si>
  <si>
    <t xml:space="preserve">       4-5 Etrangers/-ères pour un traitement médical</t>
  </si>
  <si>
    <t xml:space="preserve">       4-6 Préparation du mariage</t>
  </si>
  <si>
    <t xml:space="preserve">       4-7 Clergé, novices, élèves d'écoles bibliques</t>
  </si>
  <si>
    <t xml:space="preserve">       4-8 Permis de séjour sans activité lucrative pour
       fonctionnaires int., après abandon de l’activité</t>
  </si>
  <si>
    <t xml:space="preserve">       4-9 Autres parents (pas de regroupement familial)</t>
  </si>
  <si>
    <t xml:space="preserve">       4-10 Autres étrangers/-ères sans activité lucrative</t>
  </si>
  <si>
    <t xml:space="preserve">    5 Formation et perfectionnement professionnel</t>
  </si>
  <si>
    <t xml:space="preserve">       5-1 Ecoliers/-ères et étudiants/-es</t>
  </si>
  <si>
    <t xml:space="preserve">       5-2 Doctorants, postdoctorants, hôtes académiques,
       sabbatical-leaves, boursiers de la confédération</t>
  </si>
  <si>
    <t xml:space="preserve">             5-2-1 Doctorants et postdoctorants</t>
  </si>
  <si>
    <t xml:space="preserve">             5-2-3 Hôtes académiques et sabbatical-leaves</t>
  </si>
  <si>
    <t xml:space="preserve">             5-2-5 Boursiers de la confédération</t>
  </si>
  <si>
    <t xml:space="preserve">    6 Retour en Suisse</t>
  </si>
  <si>
    <t xml:space="preserve">       6-1 Etablis avec assurance d'autorisation de retour</t>
  </si>
  <si>
    <t xml:space="preserve">       6-2 Après séjour à l’étranger délégué par l’employeur
       pour le perfectionnement professionnel</t>
  </si>
  <si>
    <t xml:space="preserve">       6-3 Après interruption de l’activité lucrative pour
       accomplir le service militaire</t>
  </si>
  <si>
    <t xml:space="preserve">    7 Réfugiés reconnus</t>
  </si>
  <si>
    <t xml:space="preserve">    8 Cas de rigueur</t>
  </si>
  <si>
    <t xml:space="preserve">       8-1 Anciens requérants d'asile</t>
  </si>
  <si>
    <t xml:space="preserve">       8-2 Retour après une absence à l‘étranger</t>
  </si>
  <si>
    <t xml:space="preserve">       8-3 L’intéressé/-e a un enfant de nationalité suisse</t>
  </si>
  <si>
    <t xml:space="preserve">       8-4 Cas de rigueur personnel particulièrement grave</t>
  </si>
  <si>
    <t xml:space="preserve">       8-5 Considérations de politique générale</t>
  </si>
  <si>
    <t xml:space="preserve">       8-7 Victimes de la traite d'êtres humains</t>
  </si>
  <si>
    <t xml:space="preserve">    9 Autres entrées en Suisse</t>
  </si>
  <si>
    <t>Effectif de la population résidante permanente étrangère, par canton de résidence,</t>
  </si>
  <si>
    <t>groupe d'étrangers, nationalité, sexe et âge</t>
  </si>
  <si>
    <t>Nationalité</t>
  </si>
  <si>
    <t>Âge</t>
  </si>
  <si>
    <t>Sexe</t>
  </si>
  <si>
    <t>0 - 6</t>
  </si>
  <si>
    <t>7 - 12</t>
  </si>
  <si>
    <t>13 - 15</t>
  </si>
  <si>
    <t>16 - 17</t>
  </si>
  <si>
    <t>18 - 20</t>
  </si>
  <si>
    <t>21 - 24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</si>
  <si>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</si>
  <si>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</si>
  <si>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</si>
  <si>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</si>
  <si>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</si>
  <si>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</si>
  <si>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</si>
  <si>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</si>
  <si>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</si>
  <si>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70 - 79</t>
  </si>
  <si>
    <t>&gt;= 80</t>
  </si>
  <si>
    <t xml:space="preserve">            Hommes</t>
  </si>
  <si>
    <t xml:space="preserve">            Femmes</t>
  </si>
  <si>
    <t>Europe Total</t>
  </si>
  <si>
    <t xml:space="preserve">  Etats de l'UE-27 et AELE</t>
  </si>
  <si>
    <t xml:space="preserve">  Reste de l'Europe</t>
  </si>
  <si>
    <t>Afrique</t>
  </si>
  <si>
    <t>Amérique total</t>
  </si>
  <si>
    <t xml:space="preserve">  Amérique du Nord</t>
  </si>
  <si>
    <t xml:space="preserve">  Amérique centrale</t>
  </si>
  <si>
    <t xml:space="preserve">  Amérique du Sud</t>
  </si>
  <si>
    <t>Asie</t>
  </si>
  <si>
    <t>Océanie</t>
  </si>
  <si>
    <t>Apatrides</t>
  </si>
  <si>
    <t>Etat inconnu</t>
  </si>
  <si>
    <t>Tableaux statistiques</t>
  </si>
  <si>
    <t>Bilan annuel de la population résidante permanente étrangère par effectif à la fin de l'année considérée et de l'année précédente, motif d'immigration et genre de mouvement, depuis 1996</t>
  </si>
  <si>
    <t>Entrées en Suisse de la population résidante permanente étrangère, par canton de résidence motif d'immigration, autorisation UE/AELE ou LEtr/OASA et sexe</t>
  </si>
  <si>
    <t xml:space="preserve">Entrées en Suisse des personnes actives occupées de la population résidante permanente étrangère, par groupes de profession sélectionnés et nationalité </t>
  </si>
  <si>
    <t>Acquisition de la nationalité suisse par la population résidante permanente étrangère par genre d'acquisition et sexe, depuis 1974</t>
  </si>
  <si>
    <t>Acquisition de la nationalité suisse par la population résidante permanente étrangère par nationalité, depuis 1995</t>
  </si>
  <si>
    <t>Effectif de la population résidante permanente étrangère par nationalité, état civil, né(e)s en Suisse, marié(e)s avec un(e) Suisse(sse) et sexe</t>
  </si>
  <si>
    <t xml:space="preserve">I: </t>
  </si>
  <si>
    <t xml:space="preserve">II: </t>
  </si>
  <si>
    <t xml:space="preserve">III: </t>
  </si>
  <si>
    <t xml:space="preserve">IV: </t>
  </si>
  <si>
    <t xml:space="preserve">V: </t>
  </si>
  <si>
    <t xml:space="preserve">VI: </t>
  </si>
  <si>
    <t xml:space="preserve">VII: </t>
  </si>
  <si>
    <t>Effectif de la population résidante permanente étrangère, par canton de résidence, groupe d'étrangers, nationalité, sexe et âge</t>
  </si>
  <si>
    <t xml:space="preserve">VIII: </t>
  </si>
  <si>
    <t xml:space="preserve">IX: </t>
  </si>
  <si>
    <t>XI:</t>
  </si>
  <si>
    <t>XII:</t>
  </si>
  <si>
    <t xml:space="preserve">XIII: </t>
  </si>
  <si>
    <t>Effectif des personnes actives occupées de la population résidante non permanente étrangère par nationalité, groupe d'étrangers et sexe, à fin décembre 2007</t>
  </si>
  <si>
    <t>Effectif de la population résidante étrangère par nationalité, groupe d'étrangers, autorisation UE/AELE et sexe</t>
  </si>
  <si>
    <t>Effectif de la population résidante permanente étrangère par nationalité depuis 1850</t>
  </si>
  <si>
    <t>Entrées en Suisse, départs de la Suisse et bilan migratoire de la population résidante permanente étrangère par nationalité, personnes actives occupées, né(e)s en Suisse et sexe</t>
  </si>
  <si>
    <t>1) par rapport à l'ensemble de la population résidante permanente</t>
  </si>
  <si>
    <t>2) population résidante permanente étrangère: 9.3%, Total 495 638</t>
  </si>
  <si>
    <t>X:</t>
  </si>
  <si>
    <r>
      <t>Effectif de la population résidante permanente étrangère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par canton de résidence et groupe d'étrangers</t>
    </r>
  </si>
  <si>
    <t xml:space="preserve">Effectif de la population résidante permanente étrangère par canton de résidence et groupe d'étrangers </t>
  </si>
  <si>
    <t xml:space="preserve">             2-1-114 Prestataires de services (UE2)</t>
  </si>
  <si>
    <t>31.12.2010</t>
  </si>
  <si>
    <t>depuis 1999</t>
  </si>
  <si>
    <t>Départs après décision dublin</t>
  </si>
  <si>
    <t>Date de la statistique: janvier 2011 - décembre 2011</t>
  </si>
  <si>
    <t>29 398</t>
  </si>
  <si>
    <t>27 108</t>
  </si>
  <si>
    <t>9 957</t>
  </si>
  <si>
    <t>3 318</t>
  </si>
  <si>
    <t>2 324</t>
  </si>
  <si>
    <t>année 2011</t>
  </si>
  <si>
    <t>par nationalité, depuis 1999</t>
  </si>
  <si>
    <t>1999-2011</t>
  </si>
  <si>
    <t>-</t>
  </si>
  <si>
    <t>né(e)s en Suisse, marié(e)s avec un(e) Suisse(sse) et sexe, à fin décembre 2011</t>
  </si>
  <si>
    <t>Date de la statistique: décembre 2011</t>
  </si>
  <si>
    <t>Suisse 2005</t>
  </si>
  <si>
    <t>Suisse 2006</t>
  </si>
  <si>
    <t>Suisse 2007</t>
  </si>
  <si>
    <t>Suisse 2008</t>
  </si>
  <si>
    <t>Suisse 2009</t>
  </si>
  <si>
    <t>Suisse 2010</t>
  </si>
  <si>
    <t>Suisse 2011</t>
  </si>
  <si>
    <t xml:space="preserve"> Zurich</t>
  </si>
  <si>
    <t xml:space="preserve"> Berne</t>
  </si>
  <si>
    <t xml:space="preserve"> Lucerne</t>
  </si>
  <si>
    <t xml:space="preserve"> Schwytz</t>
  </si>
  <si>
    <t xml:space="preserve"> Obwald</t>
  </si>
  <si>
    <t xml:space="preserve"> Nidwald</t>
  </si>
  <si>
    <t xml:space="preserve"> Glaris</t>
  </si>
  <si>
    <t xml:space="preserve"> Zoug</t>
  </si>
  <si>
    <t xml:space="preserve"> Fribourg</t>
  </si>
  <si>
    <t xml:space="preserve"> Soleure</t>
  </si>
  <si>
    <t xml:space="preserve"> Bâle-Ville</t>
  </si>
  <si>
    <t xml:space="preserve"> Bâle-Campagne</t>
  </si>
  <si>
    <t xml:space="preserve"> Schaffhouse</t>
  </si>
  <si>
    <t xml:space="preserve"> Appenzell Rh.-Ext.</t>
  </si>
  <si>
    <t xml:space="preserve"> Appenzell Rh.-Int.</t>
  </si>
  <si>
    <t xml:space="preserve"> Saint-Gall</t>
  </si>
  <si>
    <t xml:space="preserve"> Grisons</t>
  </si>
  <si>
    <t xml:space="preserve"> Argovie</t>
  </si>
  <si>
    <t xml:space="preserve"> Thurgovie</t>
  </si>
  <si>
    <t xml:space="preserve"> Valais</t>
  </si>
  <si>
    <t xml:space="preserve"> Neuchâtel</t>
  </si>
  <si>
    <t xml:space="preserve"> Genève</t>
  </si>
  <si>
    <t>à fin décembre 2011</t>
  </si>
  <si>
    <t>1 772 279</t>
  </si>
  <si>
    <t>338 470</t>
  </si>
  <si>
    <t>130 028</t>
  </si>
  <si>
    <t>62 697</t>
  </si>
  <si>
    <t>3 422</t>
  </si>
  <si>
    <t>27 507</t>
  </si>
  <si>
    <t>4 806</t>
  </si>
  <si>
    <t>4 743</t>
  </si>
  <si>
    <t>8 259</t>
  </si>
  <si>
    <t>28 277</t>
  </si>
  <si>
    <t>53 898</t>
  </si>
  <si>
    <t>49 782</t>
  </si>
  <si>
    <t>61 968</t>
  </si>
  <si>
    <t>53 301</t>
  </si>
  <si>
    <t>18 175</t>
  </si>
  <si>
    <t>7 542</t>
  </si>
  <si>
    <t>1 554</t>
  </si>
  <si>
    <t>106 133</t>
  </si>
  <si>
    <t>32 405</t>
  </si>
  <si>
    <t>136 745</t>
  </si>
  <si>
    <t>55 091</t>
  </si>
  <si>
    <t>89 563</t>
  </si>
  <si>
    <t>224 457</t>
  </si>
  <si>
    <t>66 172</t>
  </si>
  <si>
    <t>40 767</t>
  </si>
  <si>
    <t>157 733</t>
  </si>
  <si>
    <t>8 784</t>
  </si>
  <si>
    <t>51 886</t>
  </si>
  <si>
    <t>12 637</t>
  </si>
  <si>
    <t>3 074</t>
  </si>
  <si>
    <t>1 137</t>
  </si>
  <si>
    <t>1 551</t>
  </si>
  <si>
    <t>3 661</t>
  </si>
  <si>
    <t>1 653</t>
  </si>
  <si>
    <t>1 288</t>
  </si>
  <si>
    <t>2 461</t>
  </si>
  <si>
    <t>4 469</t>
  </si>
  <si>
    <t>2 037</t>
  </si>
  <si>
    <t>1 624</t>
  </si>
  <si>
    <t>8 595</t>
  </si>
  <si>
    <t>1 502</t>
  </si>
  <si>
    <t>1 381</t>
  </si>
  <si>
    <t>1 737</t>
  </si>
  <si>
    <t>18 337</t>
  </si>
  <si>
    <t>2 639</t>
  </si>
  <si>
    <t>2 138</t>
  </si>
  <si>
    <t>2 036</t>
  </si>
  <si>
    <t>1 087</t>
  </si>
  <si>
    <t>2 488</t>
  </si>
  <si>
    <t>1 045</t>
  </si>
  <si>
    <t>616 106</t>
  </si>
  <si>
    <t>134 750</t>
  </si>
  <si>
    <t>41 270</t>
  </si>
  <si>
    <t>22 124</t>
  </si>
  <si>
    <t>1 488</t>
  </si>
  <si>
    <t>8 233</t>
  </si>
  <si>
    <t>2 220</t>
  </si>
  <si>
    <t>2 028</t>
  </si>
  <si>
    <t>2 443</t>
  </si>
  <si>
    <t>11 688</t>
  </si>
  <si>
    <t>20 319</t>
  </si>
  <si>
    <t>10 748</t>
  </si>
  <si>
    <t>23 255</t>
  </si>
  <si>
    <t>14 834</t>
  </si>
  <si>
    <t>5 684</t>
  </si>
  <si>
    <t>2 329</t>
  </si>
  <si>
    <t>28 731</t>
  </si>
  <si>
    <t>15 482</t>
  </si>
  <si>
    <t>35 692</t>
  </si>
  <si>
    <t>16 238</t>
  </si>
  <si>
    <t>29 080</t>
  </si>
  <si>
    <t>91 596</t>
  </si>
  <si>
    <t>26 267</t>
  </si>
  <si>
    <t>11 755</t>
  </si>
  <si>
    <t>54 967</t>
  </si>
  <si>
    <t>2 420</t>
  </si>
  <si>
    <t>33 077</t>
  </si>
  <si>
    <t>10 302</t>
  </si>
  <si>
    <t>1 030</t>
  </si>
  <si>
    <t>2 395</t>
  </si>
  <si>
    <t>1 672</t>
  </si>
  <si>
    <t>1 131</t>
  </si>
  <si>
    <t>1 744</t>
  </si>
  <si>
    <t>6 276</t>
  </si>
  <si>
    <t>1 728</t>
  </si>
  <si>
    <t>1 137 836</t>
  </si>
  <si>
    <t>201 081</t>
  </si>
  <si>
    <t>86 620</t>
  </si>
  <si>
    <t>39 994</t>
  </si>
  <si>
    <t>1 798</t>
  </si>
  <si>
    <t>18 739</t>
  </si>
  <si>
    <t>2 481</t>
  </si>
  <si>
    <t>2 588</t>
  </si>
  <si>
    <t>5 569</t>
  </si>
  <si>
    <t>16 358</t>
  </si>
  <si>
    <t>32 899</t>
  </si>
  <si>
    <t>38 735</t>
  </si>
  <si>
    <t>37 981</t>
  </si>
  <si>
    <t>38 175</t>
  </si>
  <si>
    <t>12 385</t>
  </si>
  <si>
    <t>5 173</t>
  </si>
  <si>
    <t>1 080</t>
  </si>
  <si>
    <t>76 712</t>
  </si>
  <si>
    <t>14 887</t>
  </si>
  <si>
    <t>100 288</t>
  </si>
  <si>
    <t>38 234</t>
  </si>
  <si>
    <t>60 040</t>
  </si>
  <si>
    <t>131 774</t>
  </si>
  <si>
    <t>37 417</t>
  </si>
  <si>
    <t>28 831</t>
  </si>
  <si>
    <t>101 721</t>
  </si>
  <si>
    <t>18 475</t>
  </si>
  <si>
    <t>2 444</t>
  </si>
  <si>
    <t>2 023</t>
  </si>
  <si>
    <t>1 156</t>
  </si>
  <si>
    <t>1 887</t>
  </si>
  <si>
    <t>2 805</t>
  </si>
  <si>
    <t>2 384</t>
  </si>
  <si>
    <t>par nationalité, groupe d'étrangers et sexe, à fin décembre 2011</t>
  </si>
  <si>
    <t>groupe d'étrangers, autorisation UE/AELE et sexe, à fin décembre 2011</t>
  </si>
  <si>
    <t>31.12.2011</t>
  </si>
  <si>
    <t>par nationalité, personnes actives occupées, né(e)s en Suisse et sexe, année 2011</t>
  </si>
  <si>
    <t>38 688</t>
  </si>
  <si>
    <t>41 525</t>
  </si>
  <si>
    <t>29 087</t>
  </si>
  <si>
    <t>12 438</t>
  </si>
</sst>
</file>

<file path=xl/styles.xml><?xml version="1.0" encoding="utf-8"?>
<styleSheet xmlns="http://schemas.openxmlformats.org/spreadsheetml/2006/main">
  <numFmts count="11">
    <numFmt numFmtId="164" formatCode="General_)"/>
    <numFmt numFmtId="165" formatCode="###\ ###\ ##0\ ;\-###\ ###\ ##0\ ;\-\ "/>
    <numFmt numFmtId="166" formatCode="###\ ###\ ##0.0\ ;\-###\ ###\ ##0.0\ ;\-\ "/>
    <numFmt numFmtId="167" formatCode="###\ ###\ ###\ "/>
    <numFmt numFmtId="168" formatCode="###\ ###\ ##0\ "/>
    <numFmt numFmtId="169" formatCode="0;\-0;\-"/>
    <numFmt numFmtId="170" formatCode="* \ "/>
    <numFmt numFmtId="171" formatCode="0_)"/>
    <numFmt numFmtId="172" formatCode="0.0"/>
    <numFmt numFmtId="173" formatCode="0.0\ "/>
    <numFmt numFmtId="174" formatCode="##,##0"/>
  </numFmts>
  <fonts count="24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Courier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i/>
      <sz val="10"/>
      <name val="Arial"/>
      <family val="2"/>
    </font>
    <font>
      <sz val="7"/>
      <name val="Helvetica"/>
    </font>
    <font>
      <sz val="8"/>
      <name val="Helvetica"/>
    </font>
    <font>
      <sz val="8"/>
      <name val="Helvetica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</font>
    <font>
      <b/>
      <sz val="11"/>
      <name val="Arial"/>
      <family val="2"/>
    </font>
    <font>
      <b/>
      <i/>
      <sz val="11"/>
      <name val="Arial"/>
      <family val="2"/>
    </font>
    <font>
      <b/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/>
    <xf numFmtId="164" fontId="3" fillId="0" borderId="0"/>
    <xf numFmtId="164" fontId="3" fillId="0" borderId="0"/>
    <xf numFmtId="164" fontId="3" fillId="0" borderId="0"/>
  </cellStyleXfs>
  <cellXfs count="386">
    <xf numFmtId="0" fontId="0" fillId="0" borderId="0" xfId="0"/>
    <xf numFmtId="165" fontId="2" fillId="1" borderId="1" xfId="1" applyNumberFormat="1" applyFont="1" applyFill="1" applyBorder="1" applyAlignment="1" applyProtection="1"/>
    <xf numFmtId="0" fontId="10" fillId="0" borderId="0" xfId="1" applyNumberFormat="1" applyFont="1" applyAlignment="1" applyProtection="1"/>
    <xf numFmtId="0" fontId="10" fillId="0" borderId="0" xfId="1" applyNumberFormat="1" applyFont="1" applyAlignment="1" applyProtection="1">
      <alignment horizontal="left"/>
    </xf>
    <xf numFmtId="0" fontId="2" fillId="0" borderId="0" xfId="0" applyFont="1" applyAlignment="1" applyProtection="1">
      <alignment vertical="center"/>
    </xf>
    <xf numFmtId="168" fontId="2" fillId="0" borderId="0" xfId="1" applyNumberFormat="1" applyFont="1" applyFill="1" applyBorder="1" applyAlignment="1" applyProtection="1"/>
    <xf numFmtId="0" fontId="2" fillId="0" borderId="0" xfId="0" applyFont="1" applyFill="1" applyBorder="1" applyAlignment="1" applyProtection="1"/>
    <xf numFmtId="168" fontId="4" fillId="0" borderId="0" xfId="1" applyNumberFormat="1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 vertical="center"/>
    </xf>
    <xf numFmtId="0" fontId="10" fillId="0" borderId="0" xfId="1" applyNumberFormat="1" applyFont="1" applyAlignment="1"/>
    <xf numFmtId="169" fontId="10" fillId="0" borderId="0" xfId="0" applyNumberFormat="1" applyFont="1"/>
    <xf numFmtId="168" fontId="2" fillId="0" borderId="0" xfId="1" applyNumberFormat="1" applyFont="1" applyBorder="1" applyAlignment="1"/>
    <xf numFmtId="168" fontId="2" fillId="0" borderId="0" xfId="1" applyNumberFormat="1" applyFont="1" applyBorder="1" applyAlignment="1" applyProtection="1"/>
    <xf numFmtId="168" fontId="10" fillId="0" borderId="0" xfId="3" applyNumberFormat="1" applyFont="1"/>
    <xf numFmtId="168" fontId="12" fillId="0" borderId="0" xfId="3" applyNumberFormat="1" applyFont="1"/>
    <xf numFmtId="0" fontId="2" fillId="0" borderId="0" xfId="1" applyNumberFormat="1" applyFont="1" applyBorder="1" applyAlignment="1" applyProtection="1"/>
    <xf numFmtId="0" fontId="2" fillId="0" borderId="0" xfId="1" applyNumberFormat="1" applyFont="1" applyBorder="1" applyAlignment="1"/>
    <xf numFmtId="0" fontId="5" fillId="0" borderId="0" xfId="1" applyNumberFormat="1" applyFont="1" applyBorder="1" applyAlignment="1" applyProtection="1"/>
    <xf numFmtId="0" fontId="2" fillId="0" borderId="2" xfId="1" applyNumberFormat="1" applyFont="1" applyBorder="1" applyAlignment="1" applyProtection="1"/>
    <xf numFmtId="0" fontId="2" fillId="0" borderId="3" xfId="1" applyNumberFormat="1" applyFont="1" applyBorder="1" applyAlignment="1" applyProtection="1"/>
    <xf numFmtId="0" fontId="2" fillId="0" borderId="4" xfId="1" applyNumberFormat="1" applyFont="1" applyBorder="1" applyAlignment="1" applyProtection="1"/>
    <xf numFmtId="0" fontId="0" fillId="0" borderId="5" xfId="0" applyBorder="1"/>
    <xf numFmtId="0" fontId="2" fillId="0" borderId="6" xfId="1" applyNumberFormat="1" applyFont="1" applyBorder="1" applyAlignment="1" applyProtection="1"/>
    <xf numFmtId="0" fontId="2" fillId="0" borderId="5" xfId="1" applyNumberFormat="1" applyFont="1" applyBorder="1" applyAlignment="1" applyProtection="1"/>
    <xf numFmtId="0" fontId="2" fillId="0" borderId="7" xfId="1" applyNumberFormat="1" applyFont="1" applyBorder="1" applyAlignment="1" applyProtection="1"/>
    <xf numFmtId="0" fontId="2" fillId="0" borderId="8" xfId="1" applyNumberFormat="1" applyFont="1" applyBorder="1" applyAlignment="1" applyProtection="1"/>
    <xf numFmtId="0" fontId="2" fillId="0" borderId="9" xfId="1" applyNumberFormat="1" applyFont="1" applyBorder="1" applyAlignment="1" applyProtection="1"/>
    <xf numFmtId="0" fontId="0" fillId="0" borderId="0" xfId="0" applyBorder="1"/>
    <xf numFmtId="168" fontId="2" fillId="0" borderId="10" xfId="2" applyNumberFormat="1" applyFont="1" applyBorder="1" applyAlignment="1">
      <alignment horizontal="left" vertical="center"/>
    </xf>
    <xf numFmtId="0" fontId="2" fillId="0" borderId="11" xfId="1" applyNumberFormat="1" applyFont="1" applyBorder="1" applyAlignment="1"/>
    <xf numFmtId="0" fontId="2" fillId="0" borderId="12" xfId="1" applyNumberFormat="1" applyFont="1" applyBorder="1" applyAlignment="1">
      <alignment horizontal="right"/>
    </xf>
    <xf numFmtId="0" fontId="2" fillId="0" borderId="13" xfId="1" applyNumberFormat="1" applyFont="1" applyBorder="1" applyAlignment="1" applyProtection="1"/>
    <xf numFmtId="0" fontId="14" fillId="0" borderId="0" xfId="1" applyNumberFormat="1" applyFont="1" applyAlignment="1"/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/>
    <xf numFmtId="169" fontId="2" fillId="0" borderId="14" xfId="1" applyNumberFormat="1" applyFont="1" applyBorder="1" applyAlignment="1" applyProtection="1"/>
    <xf numFmtId="169" fontId="2" fillId="0" borderId="0" xfId="1" applyNumberFormat="1" applyFont="1" applyBorder="1" applyAlignment="1" applyProtection="1"/>
    <xf numFmtId="168" fontId="2" fillId="0" borderId="0" xfId="1" applyNumberFormat="1" applyFont="1" applyBorder="1" applyAlignment="1" applyProtection="1">
      <alignment horizontal="left"/>
    </xf>
    <xf numFmtId="169" fontId="15" fillId="0" borderId="0" xfId="0" applyNumberFormat="1" applyFont="1" applyBorder="1"/>
    <xf numFmtId="169" fontId="16" fillId="0" borderId="15" xfId="0" applyNumberFormat="1" applyFont="1" applyBorder="1" applyAlignment="1" applyProtection="1">
      <alignment horizontal="left"/>
    </xf>
    <xf numFmtId="169" fontId="16" fillId="0" borderId="0" xfId="0" applyNumberFormat="1" applyFont="1" applyBorder="1"/>
    <xf numFmtId="169" fontId="16" fillId="0" borderId="0" xfId="0" applyNumberFormat="1" applyFont="1" applyBorder="1" applyAlignment="1" applyProtection="1">
      <alignment horizontal="left"/>
    </xf>
    <xf numFmtId="169" fontId="15" fillId="0" borderId="0" xfId="0" applyNumberFormat="1" applyFont="1" applyBorder="1" applyAlignment="1" applyProtection="1">
      <alignment horizontal="left"/>
    </xf>
    <xf numFmtId="0" fontId="2" fillId="0" borderId="0" xfId="1" quotePrefix="1" applyNumberFormat="1" applyFont="1" applyBorder="1" applyAlignment="1" applyProtection="1"/>
    <xf numFmtId="172" fontId="2" fillId="0" borderId="0" xfId="0" applyNumberFormat="1" applyFont="1" applyAlignment="1" applyProtection="1"/>
    <xf numFmtId="172" fontId="18" fillId="0" borderId="0" xfId="0" applyNumberFormat="1" applyFont="1" applyAlignment="1" applyProtection="1"/>
    <xf numFmtId="171" fontId="2" fillId="0" borderId="0" xfId="0" applyNumberFormat="1" applyFont="1" applyAlignment="1" applyProtection="1">
      <alignment horizontal="left"/>
    </xf>
    <xf numFmtId="171" fontId="2" fillId="0" borderId="0" xfId="0" applyNumberFormat="1" applyFont="1" applyAlignment="1" applyProtection="1"/>
    <xf numFmtId="0" fontId="11" fillId="0" borderId="0" xfId="0" applyFont="1" applyAlignment="1">
      <alignment vertical="center"/>
    </xf>
    <xf numFmtId="0" fontId="11" fillId="0" borderId="0" xfId="4" applyNumberFormat="1" applyFont="1" applyAlignment="1" applyProtection="1">
      <alignment horizontal="left"/>
    </xf>
    <xf numFmtId="0" fontId="19" fillId="0" borderId="0" xfId="0" applyFont="1"/>
    <xf numFmtId="0" fontId="2" fillId="0" borderId="0" xfId="0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horizontal="left" indent="3"/>
    </xf>
    <xf numFmtId="0" fontId="20" fillId="0" borderId="0" xfId="0" applyFont="1"/>
    <xf numFmtId="0" fontId="2" fillId="0" borderId="13" xfId="1" applyNumberFormat="1" applyFont="1" applyBorder="1" applyAlignment="1" applyProtection="1">
      <alignment horizontal="left"/>
    </xf>
    <xf numFmtId="0" fontId="2" fillId="0" borderId="5" xfId="1" applyNumberFormat="1" applyFont="1" applyBorder="1" applyAlignment="1" applyProtection="1">
      <alignment horizontal="left"/>
    </xf>
    <xf numFmtId="0" fontId="21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NumberFormat="1" applyFont="1" applyBorder="1" applyAlignment="1"/>
    <xf numFmtId="0" fontId="2" fillId="0" borderId="10" xfId="1" applyNumberFormat="1" applyFont="1" applyBorder="1" applyAlignment="1" applyProtection="1"/>
    <xf numFmtId="165" fontId="2" fillId="1" borderId="11" xfId="1" applyNumberFormat="1" applyFont="1" applyFill="1" applyBorder="1" applyAlignment="1" applyProtection="1"/>
    <xf numFmtId="165" fontId="2" fillId="0" borderId="11" xfId="1" applyNumberFormat="1" applyFont="1" applyFill="1" applyBorder="1" applyAlignment="1" applyProtection="1"/>
    <xf numFmtId="0" fontId="2" fillId="0" borderId="16" xfId="1" applyNumberFormat="1" applyFont="1" applyBorder="1" applyAlignment="1" applyProtection="1"/>
    <xf numFmtId="0" fontId="2" fillId="0" borderId="11" xfId="1" applyNumberFormat="1" applyFont="1" applyBorder="1" applyAlignment="1" applyProtection="1"/>
    <xf numFmtId="165" fontId="2" fillId="1" borderId="11" xfId="1" applyNumberFormat="1" applyFont="1" applyFill="1" applyBorder="1" applyAlignment="1" applyProtection="1">
      <alignment horizontal="right"/>
    </xf>
    <xf numFmtId="165" fontId="2" fillId="0" borderId="11" xfId="1" applyNumberFormat="1" applyFont="1" applyFill="1" applyBorder="1" applyAlignment="1" applyProtection="1">
      <alignment horizontal="right"/>
    </xf>
    <xf numFmtId="165" fontId="2" fillId="1" borderId="11" xfId="1" applyNumberFormat="1" applyFont="1" applyFill="1" applyBorder="1" applyAlignment="1"/>
    <xf numFmtId="0" fontId="2" fillId="0" borderId="12" xfId="1" applyNumberFormat="1" applyFont="1" applyBorder="1" applyAlignment="1" applyProtection="1"/>
    <xf numFmtId="0" fontId="2" fillId="0" borderId="17" xfId="1" applyNumberFormat="1" applyFont="1" applyBorder="1" applyAlignment="1" applyProtection="1"/>
    <xf numFmtId="0" fontId="0" fillId="0" borderId="7" xfId="0" applyBorder="1"/>
    <xf numFmtId="0" fontId="0" fillId="0" borderId="8" xfId="0" applyBorder="1"/>
    <xf numFmtId="0" fontId="13" fillId="0" borderId="3" xfId="1" applyNumberFormat="1" applyFont="1" applyBorder="1" applyAlignment="1" applyProtection="1"/>
    <xf numFmtId="0" fontId="2" fillId="0" borderId="3" xfId="1" applyNumberFormat="1" applyFont="1" applyBorder="1" applyAlignment="1"/>
    <xf numFmtId="0" fontId="2" fillId="0" borderId="4" xfId="1" applyNumberFormat="1" applyFont="1" applyBorder="1" applyAlignment="1"/>
    <xf numFmtId="0" fontId="2" fillId="0" borderId="8" xfId="1" applyNumberFormat="1" applyFont="1" applyBorder="1" applyAlignment="1"/>
    <xf numFmtId="0" fontId="2" fillId="0" borderId="9" xfId="1" applyNumberFormat="1" applyFont="1" applyBorder="1" applyAlignment="1"/>
    <xf numFmtId="0" fontId="0" fillId="0" borderId="11" xfId="0" applyBorder="1"/>
    <xf numFmtId="0" fontId="0" fillId="0" borderId="12" xfId="0" applyBorder="1"/>
    <xf numFmtId="0" fontId="2" fillId="0" borderId="10" xfId="1" applyNumberFormat="1" applyFont="1" applyBorder="1" applyAlignment="1">
      <alignment horizontal="left"/>
    </xf>
    <xf numFmtId="164" fontId="2" fillId="0" borderId="10" xfId="1" applyNumberFormat="1" applyFont="1" applyBorder="1" applyAlignment="1" applyProtection="1">
      <alignment horizontal="right"/>
    </xf>
    <xf numFmtId="164" fontId="2" fillId="0" borderId="11" xfId="1" applyNumberFormat="1" applyFont="1" applyBorder="1" applyAlignment="1" applyProtection="1">
      <alignment horizontal="center"/>
    </xf>
    <xf numFmtId="164" fontId="2" fillId="0" borderId="12" xfId="1" applyNumberFormat="1" applyFont="1" applyBorder="1" applyAlignment="1" applyProtection="1">
      <alignment horizontal="right"/>
    </xf>
    <xf numFmtId="164" fontId="2" fillId="0" borderId="10" xfId="1" quotePrefix="1" applyNumberFormat="1" applyFont="1" applyBorder="1" applyAlignment="1" applyProtection="1">
      <alignment horizontal="right"/>
    </xf>
    <xf numFmtId="164" fontId="9" fillId="0" borderId="12" xfId="1" applyNumberFormat="1" applyFont="1" applyBorder="1" applyAlignment="1" applyProtection="1">
      <alignment horizontal="right"/>
    </xf>
    <xf numFmtId="164" fontId="9" fillId="0" borderId="10" xfId="1" quotePrefix="1" applyNumberFormat="1" applyFont="1" applyBorder="1" applyAlignment="1" applyProtection="1">
      <alignment horizontal="right"/>
    </xf>
    <xf numFmtId="168" fontId="4" fillId="1" borderId="11" xfId="1" applyNumberFormat="1" applyFont="1" applyFill="1" applyBorder="1" applyAlignment="1" applyProtection="1">
      <alignment horizontal="left"/>
    </xf>
    <xf numFmtId="168" fontId="2" fillId="0" borderId="11" xfId="1" applyNumberFormat="1" applyFont="1" applyBorder="1" applyAlignment="1" applyProtection="1">
      <alignment horizontal="left"/>
    </xf>
    <xf numFmtId="0" fontId="2" fillId="0" borderId="11" xfId="0" applyFont="1" applyBorder="1" applyAlignment="1"/>
    <xf numFmtId="168" fontId="4" fillId="1" borderId="12" xfId="1" applyNumberFormat="1" applyFont="1" applyFill="1" applyBorder="1" applyAlignment="1" applyProtection="1">
      <alignment horizontal="left"/>
    </xf>
    <xf numFmtId="168" fontId="2" fillId="1" borderId="11" xfId="1" applyNumberFormat="1" applyFont="1" applyFill="1" applyBorder="1" applyAlignment="1" applyProtection="1"/>
    <xf numFmtId="165" fontId="2" fillId="0" borderId="11" xfId="1" applyNumberFormat="1" applyFont="1" applyBorder="1" applyAlignment="1" applyProtection="1"/>
    <xf numFmtId="165" fontId="2" fillId="0" borderId="11" xfId="1" applyNumberFormat="1" applyFont="1" applyBorder="1" applyAlignment="1" applyProtection="1">
      <alignment horizontal="right"/>
    </xf>
    <xf numFmtId="165" fontId="2" fillId="0" borderId="11" xfId="1" quotePrefix="1" applyNumberFormat="1" applyFont="1" applyBorder="1" applyAlignment="1" applyProtection="1">
      <alignment horizontal="right"/>
    </xf>
    <xf numFmtId="165" fontId="2" fillId="1" borderId="12" xfId="1" applyNumberFormat="1" applyFont="1" applyFill="1" applyBorder="1" applyAlignment="1" applyProtection="1"/>
    <xf numFmtId="0" fontId="9" fillId="0" borderId="10" xfId="1" applyNumberFormat="1" applyFont="1" applyBorder="1" applyAlignment="1" applyProtection="1"/>
    <xf numFmtId="168" fontId="9" fillId="1" borderId="11" xfId="1" applyNumberFormat="1" applyFont="1" applyFill="1" applyBorder="1" applyAlignment="1" applyProtection="1"/>
    <xf numFmtId="168" fontId="9" fillId="1" borderId="12" xfId="1" applyNumberFormat="1" applyFont="1" applyFill="1" applyBorder="1" applyAlignment="1" applyProtection="1"/>
    <xf numFmtId="0" fontId="2" fillId="0" borderId="13" xfId="1" applyNumberFormat="1" applyFont="1" applyBorder="1" applyAlignment="1" applyProtection="1">
      <alignment horizontal="center"/>
    </xf>
    <xf numFmtId="169" fontId="2" fillId="0" borderId="13" xfId="1" applyNumberFormat="1" applyFont="1" applyBorder="1" applyAlignment="1" applyProtection="1">
      <alignment horizontal="center"/>
    </xf>
    <xf numFmtId="0" fontId="2" fillId="0" borderId="4" xfId="1" quotePrefix="1" applyNumberFormat="1" applyFont="1" applyBorder="1" applyAlignment="1" applyProtection="1"/>
    <xf numFmtId="169" fontId="2" fillId="0" borderId="6" xfId="1" applyNumberFormat="1" applyFont="1" applyBorder="1" applyAlignment="1" applyProtection="1"/>
    <xf numFmtId="169" fontId="2" fillId="0" borderId="2" xfId="1" applyNumberFormat="1" applyFont="1" applyBorder="1" applyAlignment="1" applyProtection="1"/>
    <xf numFmtId="169" fontId="2" fillId="0" borderId="3" xfId="1" applyNumberFormat="1" applyFont="1" applyBorder="1" applyAlignment="1" applyProtection="1"/>
    <xf numFmtId="169" fontId="2" fillId="0" borderId="4" xfId="1" applyNumberFormat="1" applyFont="1" applyBorder="1" applyAlignment="1" applyProtection="1"/>
    <xf numFmtId="0" fontId="13" fillId="0" borderId="7" xfId="1" applyNumberFormat="1" applyFont="1" applyBorder="1" applyAlignment="1" applyProtection="1"/>
    <xf numFmtId="0" fontId="2" fillId="0" borderId="3" xfId="1" quotePrefix="1" applyNumberFormat="1" applyFont="1" applyBorder="1" applyAlignment="1" applyProtection="1"/>
    <xf numFmtId="169" fontId="2" fillId="0" borderId="8" xfId="1" applyNumberFormat="1" applyFont="1" applyBorder="1" applyAlignment="1" applyProtection="1"/>
    <xf numFmtId="169" fontId="2" fillId="0" borderId="9" xfId="1" applyNumberFormat="1" applyFont="1" applyBorder="1" applyAlignment="1" applyProtection="1"/>
    <xf numFmtId="0" fontId="13" fillId="0" borderId="9" xfId="1" applyNumberFormat="1" applyFont="1" applyBorder="1" applyAlignment="1" applyProtection="1"/>
    <xf numFmtId="169" fontId="2" fillId="0" borderId="7" xfId="1" applyNumberFormat="1" applyFont="1" applyBorder="1" applyAlignment="1" applyProtection="1"/>
    <xf numFmtId="169" fontId="2" fillId="0" borderId="2" xfId="0" applyNumberFormat="1" applyFont="1" applyBorder="1" applyAlignment="1">
      <alignment vertical="center"/>
    </xf>
    <xf numFmtId="169" fontId="2" fillId="0" borderId="4" xfId="1" quotePrefix="1" applyNumberFormat="1" applyFont="1" applyBorder="1" applyAlignment="1" applyProtection="1"/>
    <xf numFmtId="169" fontId="2" fillId="0" borderId="6" xfId="1" quotePrefix="1" applyNumberFormat="1" applyFont="1" applyBorder="1" applyAlignment="1" applyProtection="1"/>
    <xf numFmtId="169" fontId="2" fillId="0" borderId="2" xfId="1" applyNumberFormat="1" applyFont="1" applyBorder="1" applyAlignment="1"/>
    <xf numFmtId="0" fontId="2" fillId="0" borderId="10" xfId="1" applyNumberFormat="1" applyFont="1" applyBorder="1" applyAlignment="1" applyProtection="1">
      <alignment horizontal="center"/>
    </xf>
    <xf numFmtId="0" fontId="4" fillId="0" borderId="0" xfId="0" applyFont="1"/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7" fontId="2" fillId="0" borderId="18" xfId="0" applyNumberFormat="1" applyFont="1" applyBorder="1" applyAlignment="1">
      <alignment horizontal="center" vertical="center"/>
    </xf>
    <xf numFmtId="17" fontId="2" fillId="0" borderId="16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" fontId="2" fillId="0" borderId="13" xfId="0" quotePrefix="1" applyNumberFormat="1" applyFont="1" applyFill="1" applyBorder="1" applyAlignment="1">
      <alignment horizontal="center" vertical="center"/>
    </xf>
    <xf numFmtId="16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Border="1"/>
    <xf numFmtId="171" fontId="2" fillId="0" borderId="10" xfId="0" applyNumberFormat="1" applyFont="1" applyBorder="1" applyAlignment="1" applyProtection="1">
      <alignment horizontal="left" vertical="center"/>
    </xf>
    <xf numFmtId="171" fontId="2" fillId="0" borderId="11" xfId="0" applyNumberFormat="1" applyFont="1" applyBorder="1" applyAlignment="1" applyProtection="1">
      <alignment vertical="center"/>
    </xf>
    <xf numFmtId="169" fontId="2" fillId="0" borderId="2" xfId="0" applyNumberFormat="1" applyFont="1" applyBorder="1" applyAlignment="1" applyProtection="1">
      <alignment horizontal="left" vertical="center"/>
    </xf>
    <xf numFmtId="171" fontId="2" fillId="0" borderId="5" xfId="0" applyNumberFormat="1" applyFont="1" applyBorder="1" applyAlignment="1" applyProtection="1">
      <alignment horizontal="left" vertical="center"/>
    </xf>
    <xf numFmtId="171" fontId="2" fillId="0" borderId="5" xfId="0" applyNumberFormat="1" applyFont="1" applyBorder="1" applyAlignment="1" applyProtection="1">
      <alignment vertical="center"/>
    </xf>
    <xf numFmtId="171" fontId="2" fillId="0" borderId="2" xfId="0" applyNumberFormat="1" applyFont="1" applyBorder="1" applyAlignment="1" applyProtection="1">
      <alignment horizontal="left" vertical="center"/>
    </xf>
    <xf numFmtId="171" fontId="2" fillId="0" borderId="3" xfId="0" applyNumberFormat="1" applyFont="1" applyBorder="1" applyAlignment="1" applyProtection="1">
      <alignment horizontal="left" vertical="center"/>
    </xf>
    <xf numFmtId="171" fontId="2" fillId="0" borderId="4" xfId="0" applyNumberFormat="1" applyFont="1" applyBorder="1" applyAlignment="1" applyProtection="1">
      <alignment horizontal="left" vertical="center"/>
    </xf>
    <xf numFmtId="171" fontId="2" fillId="0" borderId="5" xfId="0" applyNumberFormat="1" applyFont="1" applyBorder="1" applyAlignment="1" applyProtection="1">
      <alignment horizontal="left" vertical="top"/>
    </xf>
    <xf numFmtId="172" fontId="2" fillId="0" borderId="4" xfId="0" applyNumberFormat="1" applyFont="1" applyBorder="1" applyAlignment="1" applyProtection="1">
      <alignment horizontal="left" vertical="center"/>
    </xf>
    <xf numFmtId="172" fontId="2" fillId="0" borderId="3" xfId="0" applyNumberFormat="1" applyFont="1" applyBorder="1" applyAlignment="1" applyProtection="1">
      <alignment horizontal="left" vertical="center"/>
    </xf>
    <xf numFmtId="172" fontId="2" fillId="0" borderId="10" xfId="0" applyNumberFormat="1" applyFont="1" applyBorder="1" applyAlignment="1" applyProtection="1">
      <alignment horizontal="left"/>
    </xf>
    <xf numFmtId="172" fontId="2" fillId="0" borderId="11" xfId="0" applyNumberFormat="1" applyFont="1" applyBorder="1" applyAlignment="1" applyProtection="1">
      <alignment horizontal="left" vertical="center"/>
    </xf>
    <xf numFmtId="0" fontId="2" fillId="0" borderId="11" xfId="1" applyNumberFormat="1" applyFont="1" applyBorder="1" applyAlignment="1">
      <alignment horizontal="left"/>
    </xf>
    <xf numFmtId="169" fontId="2" fillId="0" borderId="2" xfId="0" applyNumberFormat="1" applyFont="1" applyBorder="1" applyAlignment="1" applyProtection="1">
      <alignment horizontal="left"/>
    </xf>
    <xf numFmtId="169" fontId="15" fillId="0" borderId="3" xfId="0" applyNumberFormat="1" applyFont="1" applyBorder="1" applyAlignment="1" applyProtection="1">
      <alignment horizontal="left"/>
    </xf>
    <xf numFmtId="169" fontId="15" fillId="0" borderId="4" xfId="0" applyNumberFormat="1" applyFont="1" applyBorder="1" applyAlignment="1" applyProtection="1">
      <alignment horizontal="left"/>
    </xf>
    <xf numFmtId="169" fontId="2" fillId="0" borderId="5" xfId="0" applyNumberFormat="1" applyFont="1" applyBorder="1"/>
    <xf numFmtId="169" fontId="15" fillId="0" borderId="6" xfId="0" applyNumberFormat="1" applyFont="1" applyBorder="1" applyAlignment="1" applyProtection="1">
      <alignment horizontal="left"/>
    </xf>
    <xf numFmtId="169" fontId="16" fillId="0" borderId="2" xfId="0" applyNumberFormat="1" applyFont="1" applyBorder="1" applyAlignment="1" applyProtection="1">
      <alignment horizontal="left"/>
    </xf>
    <xf numFmtId="169" fontId="16" fillId="0" borderId="19" xfId="0" applyNumberFormat="1" applyFont="1" applyBorder="1" applyAlignment="1" applyProtection="1">
      <alignment horizontal="left"/>
    </xf>
    <xf numFmtId="169" fontId="16" fillId="0" borderId="4" xfId="0" applyNumberFormat="1" applyFont="1" applyBorder="1"/>
    <xf numFmtId="169" fontId="16" fillId="0" borderId="5" xfId="0" applyNumberFormat="1" applyFont="1" applyBorder="1" applyAlignment="1" applyProtection="1">
      <alignment horizontal="left"/>
    </xf>
    <xf numFmtId="169" fontId="16" fillId="0" borderId="6" xfId="0" applyNumberFormat="1" applyFont="1" applyBorder="1"/>
    <xf numFmtId="169" fontId="16" fillId="0" borderId="3" xfId="0" applyNumberFormat="1" applyFont="1" applyBorder="1" applyAlignment="1" applyProtection="1">
      <alignment horizontal="left"/>
    </xf>
    <xf numFmtId="169" fontId="16" fillId="0" borderId="3" xfId="0" applyNumberFormat="1" applyFont="1" applyBorder="1"/>
    <xf numFmtId="169" fontId="1" fillId="0" borderId="0" xfId="0" applyNumberFormat="1" applyFont="1" applyBorder="1"/>
    <xf numFmtId="0" fontId="2" fillId="0" borderId="2" xfId="0" applyFont="1" applyBorder="1" applyAlignment="1">
      <alignment vertical="center"/>
    </xf>
    <xf numFmtId="169" fontId="17" fillId="0" borderId="13" xfId="0" applyNumberFormat="1" applyFont="1" applyBorder="1" applyAlignment="1" applyProtection="1">
      <alignment horizontal="left" vertical="center"/>
    </xf>
    <xf numFmtId="169" fontId="17" fillId="0" borderId="13" xfId="0" applyNumberFormat="1" applyFont="1" applyBorder="1" applyAlignment="1">
      <alignment vertical="center"/>
    </xf>
    <xf numFmtId="169" fontId="17" fillId="0" borderId="10" xfId="0" applyNumberFormat="1" applyFont="1" applyBorder="1" applyAlignment="1">
      <alignment vertical="center"/>
    </xf>
    <xf numFmtId="169" fontId="17" fillId="0" borderId="10" xfId="0" applyNumberFormat="1" applyFont="1" applyBorder="1" applyAlignment="1" applyProtection="1">
      <alignment horizontal="left" vertical="center"/>
    </xf>
    <xf numFmtId="0" fontId="2" fillId="0" borderId="2" xfId="1" applyNumberFormat="1" applyFont="1" applyBorder="1" applyAlignment="1"/>
    <xf numFmtId="0" fontId="13" fillId="0" borderId="2" xfId="1" applyNumberFormat="1" applyFont="1" applyBorder="1" applyAlignment="1" applyProtection="1"/>
    <xf numFmtId="0" fontId="2" fillId="0" borderId="20" xfId="1" applyNumberFormat="1" applyFont="1" applyBorder="1" applyAlignment="1" applyProtection="1"/>
    <xf numFmtId="0" fontId="2" fillId="0" borderId="10" xfId="1" applyNumberFormat="1" applyFont="1" applyBorder="1" applyAlignment="1">
      <alignment horizontal="right"/>
    </xf>
    <xf numFmtId="169" fontId="2" fillId="0" borderId="10" xfId="1" applyNumberFormat="1" applyFont="1" applyBorder="1" applyAlignment="1" applyProtection="1"/>
    <xf numFmtId="165" fontId="2" fillId="0" borderId="11" xfId="1" applyNumberFormat="1" applyFont="1" applyBorder="1" applyAlignment="1"/>
    <xf numFmtId="165" fontId="2" fillId="0" borderId="11" xfId="1" applyNumberFormat="1" applyFont="1" applyFill="1" applyBorder="1" applyAlignment="1"/>
    <xf numFmtId="165" fontId="2" fillId="0" borderId="12" xfId="1" applyNumberFormat="1" applyFont="1" applyFill="1" applyBorder="1" applyAlignment="1"/>
    <xf numFmtId="0" fontId="2" fillId="0" borderId="0" xfId="0" applyNumberFormat="1" applyFont="1" applyAlignment="1">
      <alignment horizontal="left"/>
    </xf>
    <xf numFmtId="168" fontId="2" fillId="0" borderId="11" xfId="2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>
      <alignment vertical="top"/>
    </xf>
    <xf numFmtId="0" fontId="0" fillId="0" borderId="2" xfId="0" applyBorder="1"/>
    <xf numFmtId="0" fontId="0" fillId="0" borderId="10" xfId="0" applyBorder="1"/>
    <xf numFmtId="168" fontId="21" fillId="0" borderId="0" xfId="3" applyNumberFormat="1" applyFont="1" applyAlignment="1" applyProtection="1">
      <alignment horizontal="left"/>
    </xf>
    <xf numFmtId="168" fontId="21" fillId="0" borderId="0" xfId="3" applyNumberFormat="1" applyFont="1"/>
    <xf numFmtId="0" fontId="21" fillId="0" borderId="0" xfId="0" applyNumberFormat="1" applyFont="1" applyAlignment="1" applyProtection="1">
      <alignment horizontal="left"/>
    </xf>
    <xf numFmtId="0" fontId="21" fillId="0" borderId="0" xfId="1" applyNumberFormat="1" applyFont="1" applyAlignment="1"/>
    <xf numFmtId="0" fontId="21" fillId="0" borderId="0" xfId="0" applyNumberFormat="1" applyFont="1" applyAlignment="1" applyProtection="1">
      <alignment horizontal="left"/>
      <protection locked="0"/>
    </xf>
    <xf numFmtId="0" fontId="19" fillId="0" borderId="0" xfId="0" applyNumberFormat="1" applyFont="1" applyAlignment="1" applyProtection="1">
      <alignment horizontal="left"/>
      <protection locked="0"/>
    </xf>
    <xf numFmtId="0" fontId="22" fillId="0" borderId="0" xfId="1" applyNumberFormat="1" applyFont="1" applyAlignment="1"/>
    <xf numFmtId="169" fontId="21" fillId="0" borderId="0" xfId="0" applyNumberFormat="1" applyFont="1" applyAlignment="1" applyProtection="1">
      <alignment horizontal="left"/>
      <protection locked="0"/>
    </xf>
    <xf numFmtId="171" fontId="21" fillId="0" borderId="0" xfId="0" applyNumberFormat="1" applyFont="1" applyAlignment="1" applyProtection="1">
      <alignment horizontal="left"/>
    </xf>
    <xf numFmtId="169" fontId="19" fillId="0" borderId="0" xfId="0" applyNumberFormat="1" applyFont="1" applyAlignment="1" applyProtection="1"/>
    <xf numFmtId="172" fontId="19" fillId="0" borderId="0" xfId="0" applyNumberFormat="1" applyFont="1" applyAlignment="1" applyProtection="1"/>
    <xf numFmtId="171" fontId="21" fillId="0" borderId="0" xfId="0" applyNumberFormat="1" applyFont="1" applyAlignment="1" applyProtection="1">
      <alignment horizontal="left"/>
      <protection locked="0"/>
    </xf>
    <xf numFmtId="171" fontId="19" fillId="0" borderId="0" xfId="0" applyNumberFormat="1" applyFont="1" applyAlignment="1" applyProtection="1"/>
    <xf numFmtId="169" fontId="21" fillId="0" borderId="0" xfId="0" applyNumberFormat="1" applyFont="1" applyAlignment="1" applyProtection="1">
      <alignment horizontal="left"/>
    </xf>
    <xf numFmtId="169" fontId="21" fillId="0" borderId="0" xfId="0" applyNumberFormat="1" applyFont="1"/>
    <xf numFmtId="169" fontId="21" fillId="0" borderId="0" xfId="1" applyNumberFormat="1" applyFont="1" applyAlignment="1"/>
    <xf numFmtId="0" fontId="21" fillId="0" borderId="0" xfId="4" applyNumberFormat="1" applyFont="1" applyAlignment="1" applyProtection="1">
      <alignment horizontal="left"/>
    </xf>
    <xf numFmtId="0" fontId="21" fillId="0" borderId="0" xfId="0" applyFont="1" applyAlignment="1">
      <alignment horizontal="left" indent="3"/>
    </xf>
    <xf numFmtId="0" fontId="19" fillId="0" borderId="0" xfId="0" applyFont="1" applyAlignment="1">
      <alignment horizontal="left" indent="3"/>
    </xf>
    <xf numFmtId="0" fontId="21" fillId="0" borderId="0" xfId="1" applyNumberFormat="1" applyFont="1" applyAlignment="1" applyProtection="1"/>
    <xf numFmtId="168" fontId="2" fillId="0" borderId="2" xfId="3" applyNumberFormat="1" applyFont="1" applyBorder="1" applyAlignment="1">
      <alignment horizontal="left" vertical="center"/>
    </xf>
    <xf numFmtId="168" fontId="2" fillId="0" borderId="10" xfId="3" applyNumberFormat="1" applyFont="1" applyBorder="1" applyAlignment="1" applyProtection="1">
      <alignment horizontal="center" vertical="center"/>
    </xf>
    <xf numFmtId="168" fontId="2" fillId="0" borderId="3" xfId="3" applyNumberFormat="1" applyFont="1" applyBorder="1" applyAlignment="1" applyProtection="1">
      <alignment horizontal="center" vertical="center"/>
    </xf>
    <xf numFmtId="168" fontId="2" fillId="0" borderId="3" xfId="3" quotePrefix="1" applyNumberFormat="1" applyFont="1" applyBorder="1" applyAlignment="1" applyProtection="1">
      <alignment horizontal="left" vertical="center"/>
    </xf>
    <xf numFmtId="168" fontId="2" fillId="0" borderId="3" xfId="3" applyNumberFormat="1" applyFont="1" applyBorder="1" applyAlignment="1">
      <alignment horizontal="left" vertical="center"/>
    </xf>
    <xf numFmtId="168" fontId="2" fillId="0" borderId="4" xfId="3" applyNumberFormat="1" applyFont="1" applyBorder="1" applyAlignment="1">
      <alignment horizontal="left" vertical="center"/>
    </xf>
    <xf numFmtId="168" fontId="2" fillId="0" borderId="5" xfId="3" applyNumberFormat="1" applyFont="1" applyBorder="1" applyAlignment="1">
      <alignment horizontal="left" vertical="center"/>
    </xf>
    <xf numFmtId="168" fontId="2" fillId="0" borderId="11" xfId="3" applyNumberFormat="1" applyFont="1" applyBorder="1" applyAlignment="1" applyProtection="1">
      <alignment horizontal="center" vertical="center"/>
    </xf>
    <xf numFmtId="168" fontId="2" fillId="0" borderId="3" xfId="3" applyNumberFormat="1" applyFont="1" applyBorder="1" applyAlignment="1" applyProtection="1">
      <alignment horizontal="left" vertical="center"/>
    </xf>
    <xf numFmtId="168" fontId="2" fillId="0" borderId="7" xfId="3" applyNumberFormat="1" applyFont="1" applyBorder="1" applyAlignment="1">
      <alignment horizontal="left" vertical="center"/>
    </xf>
    <xf numFmtId="168" fontId="2" fillId="0" borderId="12" xfId="3" applyNumberFormat="1" applyFont="1" applyFill="1" applyBorder="1" applyAlignment="1">
      <alignment horizontal="center" vertical="center"/>
    </xf>
    <xf numFmtId="168" fontId="2" fillId="0" borderId="8" xfId="3" applyNumberFormat="1" applyFont="1" applyFill="1" applyBorder="1" applyAlignment="1">
      <alignment horizontal="center" vertical="center"/>
    </xf>
    <xf numFmtId="168" fontId="2" fillId="0" borderId="13" xfId="3" applyNumberFormat="1" applyFont="1" applyFill="1" applyBorder="1" applyAlignment="1">
      <alignment horizontal="center" vertical="center"/>
    </xf>
    <xf numFmtId="168" fontId="2" fillId="0" borderId="10" xfId="3" applyNumberFormat="1" applyFont="1" applyFill="1" applyBorder="1" applyAlignment="1">
      <alignment horizontal="center" vertical="center"/>
    </xf>
    <xf numFmtId="168" fontId="2" fillId="1" borderId="5" xfId="3" applyNumberFormat="1" applyFont="1" applyFill="1" applyBorder="1"/>
    <xf numFmtId="168" fontId="2" fillId="1" borderId="11" xfId="3" applyNumberFormat="1" applyFont="1" applyFill="1" applyBorder="1"/>
    <xf numFmtId="168" fontId="2" fillId="0" borderId="5" xfId="3" applyNumberFormat="1" applyFont="1" applyBorder="1"/>
    <xf numFmtId="168" fontId="2" fillId="0" borderId="11" xfId="3" applyNumberFormat="1" applyFont="1" applyFill="1" applyBorder="1"/>
    <xf numFmtId="168" fontId="2" fillId="0" borderId="5" xfId="3" applyNumberFormat="1" applyFont="1" applyFill="1" applyBorder="1"/>
    <xf numFmtId="168" fontId="2" fillId="0" borderId="7" xfId="3" applyNumberFormat="1" applyFont="1" applyBorder="1"/>
    <xf numFmtId="0" fontId="4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1" borderId="11" xfId="0" applyFont="1" applyFill="1" applyBorder="1" applyAlignment="1">
      <alignment vertical="center"/>
    </xf>
    <xf numFmtId="168" fontId="2" fillId="1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indent="1"/>
    </xf>
    <xf numFmtId="168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indent="1"/>
    </xf>
    <xf numFmtId="168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1" borderId="21" xfId="0" applyFont="1" applyFill="1" applyBorder="1" applyAlignment="1">
      <alignment vertical="center"/>
    </xf>
    <xf numFmtId="168" fontId="2" fillId="1" borderId="2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174" fontId="2" fillId="0" borderId="2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indent="1"/>
    </xf>
    <xf numFmtId="168" fontId="2" fillId="0" borderId="12" xfId="0" applyNumberFormat="1" applyFont="1" applyFill="1" applyBorder="1" applyAlignment="1">
      <alignment horizontal="right" vertical="center"/>
    </xf>
    <xf numFmtId="166" fontId="2" fillId="0" borderId="11" xfId="1" applyNumberFormat="1" applyFont="1" applyFill="1" applyBorder="1" applyAlignment="1" applyProtection="1">
      <alignment horizontal="right"/>
    </xf>
    <xf numFmtId="167" fontId="2" fillId="0" borderId="11" xfId="1" applyNumberFormat="1" applyFont="1" applyFill="1" applyBorder="1" applyAlignment="1" applyProtection="1">
      <alignment horizontal="right"/>
    </xf>
    <xf numFmtId="0" fontId="2" fillId="0" borderId="15" xfId="0" applyFont="1" applyBorder="1"/>
    <xf numFmtId="165" fontId="2" fillId="1" borderId="23" xfId="1" applyNumberFormat="1" applyFont="1" applyFill="1" applyBorder="1" applyAlignment="1" applyProtection="1"/>
    <xf numFmtId="165" fontId="2" fillId="0" borderId="1" xfId="1" applyNumberFormat="1" applyFont="1" applyBorder="1" applyAlignment="1" applyProtection="1"/>
    <xf numFmtId="0" fontId="0" fillId="2" borderId="0" xfId="0" applyFill="1"/>
    <xf numFmtId="0" fontId="2" fillId="0" borderId="2" xfId="1" applyNumberFormat="1" applyFont="1" applyBorder="1" applyAlignment="1">
      <alignment horizontal="left"/>
    </xf>
    <xf numFmtId="0" fontId="2" fillId="0" borderId="5" xfId="1" applyNumberFormat="1" applyFont="1" applyBorder="1" applyAlignment="1"/>
    <xf numFmtId="0" fontId="2" fillId="0" borderId="7" xfId="1" applyNumberFormat="1" applyFont="1" applyBorder="1" applyAlignment="1">
      <alignment horizontal="right"/>
    </xf>
    <xf numFmtId="168" fontId="4" fillId="1" borderId="5" xfId="1" applyNumberFormat="1" applyFont="1" applyFill="1" applyBorder="1" applyAlignment="1" applyProtection="1">
      <alignment horizontal="left"/>
    </xf>
    <xf numFmtId="168" fontId="2" fillId="0" borderId="5" xfId="1" applyNumberFormat="1" applyFont="1" applyBorder="1" applyAlignment="1" applyProtection="1">
      <alignment horizontal="left"/>
    </xf>
    <xf numFmtId="168" fontId="4" fillId="1" borderId="7" xfId="1" applyNumberFormat="1" applyFont="1" applyFill="1" applyBorder="1" applyAlignment="1" applyProtection="1">
      <alignment horizontal="left"/>
    </xf>
    <xf numFmtId="166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indent="1"/>
    </xf>
    <xf numFmtId="168" fontId="2" fillId="0" borderId="1" xfId="0" applyNumberFormat="1" applyFont="1" applyFill="1" applyBorder="1" applyAlignment="1">
      <alignment horizontal="right" vertical="center"/>
    </xf>
    <xf numFmtId="0" fontId="4" fillId="1" borderId="5" xfId="0" applyFont="1" applyFill="1" applyBorder="1" applyProtection="1"/>
    <xf numFmtId="0" fontId="2" fillId="0" borderId="5" xfId="0" applyFont="1" applyBorder="1" applyProtection="1"/>
    <xf numFmtId="0" fontId="4" fillId="0" borderId="5" xfId="0" applyFont="1" applyBorder="1" applyProtection="1"/>
    <xf numFmtId="0" fontId="2" fillId="0" borderId="5" xfId="0" applyFont="1" applyBorder="1" applyAlignment="1" applyProtection="1">
      <alignment wrapText="1"/>
    </xf>
    <xf numFmtId="0" fontId="8" fillId="0" borderId="5" xfId="0" applyFont="1" applyBorder="1" applyProtection="1"/>
    <xf numFmtId="0" fontId="9" fillId="0" borderId="5" xfId="0" applyFont="1" applyBorder="1" applyProtection="1"/>
    <xf numFmtId="0" fontId="2" fillId="0" borderId="7" xfId="0" applyFont="1" applyBorder="1" applyProtection="1"/>
    <xf numFmtId="165" fontId="2" fillId="1" borderId="10" xfId="1" applyNumberFormat="1" applyFont="1" applyFill="1" applyBorder="1" applyAlignment="1" applyProtection="1">
      <alignment horizontal="right"/>
    </xf>
    <xf numFmtId="165" fontId="2" fillId="0" borderId="11" xfId="0" applyNumberFormat="1" applyFont="1" applyBorder="1" applyAlignment="1">
      <alignment horizontal="right"/>
    </xf>
    <xf numFmtId="168" fontId="2" fillId="0" borderId="12" xfId="1" applyNumberFormat="1" applyFont="1" applyFill="1" applyBorder="1" applyAlignment="1" applyProtection="1"/>
    <xf numFmtId="169" fontId="2" fillId="1" borderId="5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1" borderId="7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0" xfId="0" applyFont="1" applyFill="1" applyBorder="1"/>
    <xf numFmtId="168" fontId="2" fillId="0" borderId="12" xfId="3" applyNumberFormat="1" applyFont="1" applyBorder="1" applyAlignment="1">
      <alignment horizontal="right"/>
    </xf>
    <xf numFmtId="165" fontId="2" fillId="1" borderId="6" xfId="1" applyNumberFormat="1" applyFont="1" applyFill="1" applyBorder="1" applyAlignment="1" applyProtection="1"/>
    <xf numFmtId="165" fontId="2" fillId="1" borderId="9" xfId="1" applyNumberFormat="1" applyFont="1" applyFill="1" applyBorder="1" applyAlignment="1" applyProtection="1"/>
    <xf numFmtId="0" fontId="2" fillId="0" borderId="11" xfId="1" applyNumberFormat="1" applyFont="1" applyBorder="1" applyAlignment="1">
      <alignment horizontal="right"/>
    </xf>
    <xf numFmtId="165" fontId="2" fillId="1" borderId="5" xfId="1" applyNumberFormat="1" applyFont="1" applyFill="1" applyBorder="1" applyAlignment="1" applyProtection="1"/>
    <xf numFmtId="165" fontId="2" fillId="0" borderId="5" xfId="1" applyNumberFormat="1" applyFont="1" applyFill="1" applyBorder="1" applyAlignment="1" applyProtection="1"/>
    <xf numFmtId="165" fontId="2" fillId="1" borderId="7" xfId="1" applyNumberFormat="1" applyFont="1" applyFill="1" applyBorder="1" applyAlignment="1" applyProtection="1"/>
    <xf numFmtId="165" fontId="2" fillId="1" borderId="5" xfId="1" applyNumberFormat="1" applyFont="1" applyFill="1" applyBorder="1" applyAlignment="1" applyProtection="1">
      <alignment horizontal="right"/>
    </xf>
    <xf numFmtId="165" fontId="2" fillId="0" borderId="5" xfId="1" applyNumberFormat="1" applyFont="1" applyFill="1" applyBorder="1" applyAlignment="1" applyProtection="1">
      <alignment horizontal="right"/>
    </xf>
    <xf numFmtId="165" fontId="2" fillId="1" borderId="7" xfId="1" applyNumberFormat="1" applyFont="1" applyFill="1" applyBorder="1" applyAlignment="1" applyProtection="1">
      <alignment horizontal="right"/>
    </xf>
    <xf numFmtId="165" fontId="2" fillId="1" borderId="5" xfId="0" applyNumberFormat="1" applyFont="1" applyFill="1" applyBorder="1"/>
    <xf numFmtId="165" fontId="2" fillId="0" borderId="5" xfId="0" applyNumberFormat="1" applyFont="1" applyFill="1" applyBorder="1"/>
    <xf numFmtId="165" fontId="2" fillId="1" borderId="5" xfId="1" applyNumberFormat="1" applyFont="1" applyFill="1" applyBorder="1" applyAlignment="1"/>
    <xf numFmtId="165" fontId="2" fillId="1" borderId="7" xfId="0" applyNumberFormat="1" applyFont="1" applyFill="1" applyBorder="1"/>
    <xf numFmtId="165" fontId="9" fillId="0" borderId="5" xfId="1" applyNumberFormat="1" applyFont="1" applyFill="1" applyBorder="1" applyAlignment="1" applyProtection="1">
      <alignment horizontal="right"/>
    </xf>
    <xf numFmtId="164" fontId="9" fillId="0" borderId="11" xfId="1" applyNumberFormat="1" applyFont="1" applyBorder="1" applyAlignment="1" applyProtection="1">
      <alignment horizontal="right"/>
    </xf>
    <xf numFmtId="0" fontId="9" fillId="0" borderId="24" xfId="1" applyNumberFormat="1" applyFont="1" applyBorder="1" applyAlignment="1" applyProtection="1"/>
    <xf numFmtId="164" fontId="9" fillId="0" borderId="11" xfId="1" applyNumberFormat="1" applyFont="1" applyBorder="1" applyAlignment="1" applyProtection="1">
      <alignment horizontal="center"/>
    </xf>
    <xf numFmtId="168" fontId="9" fillId="0" borderId="11" xfId="1" applyNumberFormat="1" applyFont="1" applyFill="1" applyBorder="1" applyAlignment="1" applyProtection="1"/>
    <xf numFmtId="49" fontId="9" fillId="0" borderId="11" xfId="1" applyNumberFormat="1" applyFont="1" applyFill="1" applyBorder="1" applyAlignment="1" applyProtection="1">
      <alignment horizontal="right"/>
    </xf>
    <xf numFmtId="171" fontId="2" fillId="0" borderId="11" xfId="0" applyNumberFormat="1" applyFont="1" applyBorder="1" applyAlignment="1" applyProtection="1">
      <alignment horizontal="left" vertical="center"/>
    </xf>
    <xf numFmtId="172" fontId="2" fillId="0" borderId="11" xfId="0" applyNumberFormat="1" applyFont="1" applyBorder="1" applyAlignment="1" applyProtection="1">
      <alignment horizontal="left" vertical="top"/>
    </xf>
    <xf numFmtId="171" fontId="2" fillId="0" borderId="10" xfId="0" applyNumberFormat="1" applyFont="1" applyBorder="1" applyAlignment="1" applyProtection="1">
      <alignment horizontal="center" vertical="center"/>
    </xf>
    <xf numFmtId="172" fontId="2" fillId="0" borderId="10" xfId="0" applyNumberFormat="1" applyFont="1" applyBorder="1" applyAlignment="1" applyProtection="1">
      <alignment horizontal="center" vertical="center"/>
    </xf>
    <xf numFmtId="169" fontId="2" fillId="0" borderId="10" xfId="0" applyNumberFormat="1" applyFont="1" applyBorder="1" applyAlignment="1" applyProtection="1">
      <alignment horizontal="left"/>
      <protection locked="0"/>
    </xf>
    <xf numFmtId="169" fontId="2" fillId="0" borderId="11" xfId="0" applyNumberFormat="1" applyFont="1" applyBorder="1" applyAlignment="1" applyProtection="1">
      <alignment horizontal="left"/>
      <protection locked="0"/>
    </xf>
    <xf numFmtId="169" fontId="2" fillId="0" borderId="11" xfId="0" applyNumberFormat="1" applyFont="1" applyBorder="1" applyAlignment="1" applyProtection="1">
      <alignment horizontal="left"/>
    </xf>
    <xf numFmtId="169" fontId="2" fillId="0" borderId="12" xfId="0" applyNumberFormat="1" applyFont="1" applyBorder="1" applyAlignment="1" applyProtection="1">
      <alignment horizontal="left"/>
    </xf>
    <xf numFmtId="168" fontId="2" fillId="0" borderId="10" xfId="0" applyNumberFormat="1" applyFont="1" applyBorder="1" applyAlignment="1" applyProtection="1">
      <alignment horizontal="right"/>
      <protection locked="0"/>
    </xf>
    <xf numFmtId="168" fontId="2" fillId="0" borderId="11" xfId="0" applyNumberFormat="1" applyFont="1" applyBorder="1" applyAlignment="1" applyProtection="1">
      <alignment horizontal="right"/>
      <protection locked="0"/>
    </xf>
    <xf numFmtId="168" fontId="2" fillId="0" borderId="11" xfId="0" applyNumberFormat="1" applyFont="1" applyBorder="1" applyAlignment="1" applyProtection="1">
      <alignment horizontal="right"/>
    </xf>
    <xf numFmtId="168" fontId="2" fillId="0" borderId="12" xfId="0" applyNumberFormat="1" applyFont="1" applyBorder="1" applyAlignment="1" applyProtection="1">
      <alignment horizontal="right"/>
    </xf>
    <xf numFmtId="173" fontId="2" fillId="0" borderId="10" xfId="0" applyNumberFormat="1" applyFont="1" applyBorder="1" applyAlignment="1" applyProtection="1">
      <protection locked="0"/>
    </xf>
    <xf numFmtId="173" fontId="2" fillId="0" borderId="11" xfId="0" applyNumberFormat="1" applyFont="1" applyBorder="1" applyAlignment="1" applyProtection="1">
      <protection locked="0"/>
    </xf>
    <xf numFmtId="173" fontId="2" fillId="0" borderId="11" xfId="0" applyNumberFormat="1" applyFont="1" applyBorder="1" applyAlignment="1" applyProtection="1"/>
    <xf numFmtId="173" fontId="2" fillId="0" borderId="12" xfId="0" applyNumberFormat="1" applyFont="1" applyBorder="1" applyAlignment="1" applyProtection="1"/>
    <xf numFmtId="168" fontId="2" fillId="0" borderId="11" xfId="0" applyNumberFormat="1" applyFont="1" applyBorder="1" applyAlignment="1" applyProtection="1">
      <protection locked="0"/>
    </xf>
    <xf numFmtId="168" fontId="2" fillId="0" borderId="11" xfId="0" applyNumberFormat="1" applyFont="1" applyBorder="1" applyAlignment="1" applyProtection="1"/>
    <xf numFmtId="168" fontId="2" fillId="0" borderId="12" xfId="0" applyNumberFormat="1" applyFont="1" applyBorder="1" applyAlignment="1" applyProtection="1"/>
    <xf numFmtId="173" fontId="2" fillId="0" borderId="10" xfId="0" applyNumberFormat="1" applyFont="1" applyBorder="1" applyAlignment="1" applyProtection="1">
      <alignment horizontal="right"/>
      <protection locked="0"/>
    </xf>
    <xf numFmtId="173" fontId="2" fillId="0" borderId="11" xfId="0" applyNumberFormat="1" applyFont="1" applyBorder="1" applyAlignment="1" applyProtection="1">
      <alignment horizontal="right"/>
      <protection locked="0"/>
    </xf>
    <xf numFmtId="169" fontId="2" fillId="1" borderId="5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68" fontId="2" fillId="1" borderId="5" xfId="1" applyNumberFormat="1" applyFont="1" applyFill="1" applyBorder="1" applyAlignment="1" applyProtection="1">
      <alignment horizontal="right"/>
    </xf>
    <xf numFmtId="168" fontId="2" fillId="1" borderId="5" xfId="1" applyNumberFormat="1" applyFont="1" applyFill="1" applyBorder="1" applyAlignment="1">
      <alignment horizontal="right"/>
    </xf>
    <xf numFmtId="168" fontId="2" fillId="0" borderId="5" xfId="1" applyNumberFormat="1" applyFont="1" applyBorder="1" applyAlignment="1">
      <alignment horizontal="right"/>
    </xf>
    <xf numFmtId="168" fontId="2" fillId="0" borderId="5" xfId="1" quotePrefix="1" applyNumberFormat="1" applyFont="1" applyFill="1" applyBorder="1" applyAlignment="1">
      <alignment horizontal="right"/>
    </xf>
    <xf numFmtId="168" fontId="2" fillId="0" borderId="7" xfId="1" quotePrefix="1" applyNumberFormat="1" applyFont="1" applyFill="1" applyBorder="1" applyAlignment="1">
      <alignment horizontal="right"/>
    </xf>
    <xf numFmtId="169" fontId="2" fillId="0" borderId="11" xfId="1" applyNumberFormat="1" applyFont="1" applyBorder="1" applyAlignment="1" applyProtection="1"/>
    <xf numFmtId="166" fontId="2" fillId="1" borderId="5" xfId="1" applyNumberFormat="1" applyFont="1" applyFill="1" applyBorder="1" applyAlignment="1" applyProtection="1"/>
    <xf numFmtId="166" fontId="2" fillId="0" borderId="5" xfId="1" applyNumberFormat="1" applyFont="1" applyFill="1" applyBorder="1" applyAlignment="1" applyProtection="1"/>
    <xf numFmtId="166" fontId="2" fillId="1" borderId="5" xfId="1" applyNumberFormat="1" applyFont="1" applyFill="1" applyBorder="1" applyAlignment="1"/>
    <xf numFmtId="166" fontId="2" fillId="0" borderId="5" xfId="1" applyNumberFormat="1" applyFont="1" applyBorder="1" applyAlignment="1"/>
    <xf numFmtId="166" fontId="2" fillId="0" borderId="5" xfId="1" applyNumberFormat="1" applyFont="1" applyFill="1" applyBorder="1" applyAlignment="1"/>
    <xf numFmtId="166" fontId="2" fillId="0" borderId="7" xfId="1" applyNumberFormat="1" applyFont="1" applyFill="1" applyBorder="1" applyAlignment="1"/>
    <xf numFmtId="165" fontId="2" fillId="0" borderId="5" xfId="1" applyNumberFormat="1" applyFont="1" applyBorder="1" applyAlignment="1"/>
    <xf numFmtId="165" fontId="2" fillId="0" borderId="5" xfId="1" applyNumberFormat="1" applyFont="1" applyFill="1" applyBorder="1" applyAlignment="1"/>
    <xf numFmtId="165" fontId="2" fillId="0" borderId="7" xfId="1" applyNumberFormat="1" applyFont="1" applyFill="1" applyBorder="1" applyAlignment="1"/>
    <xf numFmtId="170" fontId="2" fillId="1" borderId="5" xfId="1" applyNumberFormat="1" applyFont="1" applyFill="1" applyBorder="1" applyAlignment="1" applyProtection="1">
      <alignment horizontal="right"/>
    </xf>
    <xf numFmtId="165" fontId="2" fillId="1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2" fillId="1" borderId="5" xfId="1" applyNumberFormat="1" applyFont="1" applyFill="1" applyBorder="1" applyAlignment="1">
      <alignment horizontal="right"/>
    </xf>
    <xf numFmtId="165" fontId="2" fillId="0" borderId="5" xfId="1" applyNumberFormat="1" applyFont="1" applyBorder="1" applyAlignment="1">
      <alignment horizontal="right"/>
    </xf>
    <xf numFmtId="165" fontId="2" fillId="0" borderId="5" xfId="1" applyNumberFormat="1" applyFont="1" applyFill="1" applyBorder="1" applyAlignment="1">
      <alignment horizontal="right"/>
    </xf>
    <xf numFmtId="165" fontId="2" fillId="0" borderId="7" xfId="1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center"/>
    </xf>
    <xf numFmtId="165" fontId="2" fillId="0" borderId="5" xfId="1" applyNumberFormat="1" applyFont="1" applyBorder="1" applyAlignment="1" applyProtection="1"/>
    <xf numFmtId="165" fontId="2" fillId="0" borderId="6" xfId="1" applyNumberFormat="1" applyFont="1" applyBorder="1" applyAlignment="1" applyProtection="1"/>
    <xf numFmtId="0" fontId="2" fillId="0" borderId="10" xfId="0" applyFont="1" applyBorder="1" applyAlignment="1">
      <alignment horizontal="left" vertical="center"/>
    </xf>
    <xf numFmtId="164" fontId="2" fillId="0" borderId="13" xfId="1" applyNumberFormat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1" fontId="2" fillId="0" borderId="7" xfId="0" applyNumberFormat="1" applyFont="1" applyBorder="1" applyAlignment="1" applyProtection="1">
      <alignment horizontal="center" vertical="top"/>
    </xf>
    <xf numFmtId="0" fontId="3" fillId="0" borderId="9" xfId="0" applyFont="1" applyBorder="1" applyAlignment="1">
      <alignment horizontal="center" vertical="top"/>
    </xf>
    <xf numFmtId="171" fontId="2" fillId="0" borderId="2" xfId="0" applyNumberFormat="1" applyFont="1" applyBorder="1" applyAlignment="1" applyProtection="1">
      <alignment horizontal="center"/>
    </xf>
    <xf numFmtId="0" fontId="3" fillId="0" borderId="4" xfId="0" applyFont="1" applyBorder="1" applyAlignment="1"/>
    <xf numFmtId="165" fontId="2" fillId="3" borderId="11" xfId="0" applyNumberFormat="1" applyFont="1" applyFill="1" applyBorder="1"/>
    <xf numFmtId="165" fontId="2" fillId="0" borderId="11" xfId="0" applyNumberFormat="1" applyFont="1" applyBorder="1"/>
    <xf numFmtId="165" fontId="2" fillId="3" borderId="11" xfId="0" applyNumberFormat="1" applyFont="1" applyFill="1" applyBorder="1" applyAlignment="1">
      <alignment horizontal="right"/>
    </xf>
    <xf numFmtId="165" fontId="2" fillId="3" borderId="12" xfId="0" applyNumberFormat="1" applyFont="1" applyFill="1" applyBorder="1" applyAlignment="1">
      <alignment horizontal="right"/>
    </xf>
    <xf numFmtId="165" fontId="2" fillId="1" borderId="12" xfId="1" applyNumberFormat="1" applyFont="1" applyFill="1" applyBorder="1" applyAlignment="1" applyProtection="1">
      <alignment horizontal="right"/>
    </xf>
  </cellXfs>
  <cellStyles count="5">
    <cellStyle name="Standard" xfId="0" builtinId="0"/>
    <cellStyle name="Standard_04-622-122002" xfId="1"/>
    <cellStyle name="Standard_08-624-122002" xfId="2"/>
    <cellStyle name="Standard_10a-652-122002" xfId="3"/>
    <cellStyle name="Standard_15-49Babey-12200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80809~1\AppData\Local\Temp\ARC9F21\S1E_18%20Bestand_erwerbst&#228;tige_nichtst&#228;ndigeAWB_Staaten_Ausl&#228;ndergrupp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e Seite DEUTSCH ab Tab.6.12"/>
      <sheetName val="rechte Seite FRANZÖSISCH"/>
    </sheetNames>
    <sheetDataSet>
      <sheetData sheetId="0" refreshError="1"/>
      <sheetData sheetId="1">
        <row r="9">
          <cell r="A9" t="str">
            <v>courte durée &lt;=4 mois</v>
          </cell>
        </row>
        <row r="12">
          <cell r="A12">
            <v>6041</v>
          </cell>
          <cell r="B12">
            <v>4432</v>
          </cell>
          <cell r="C12">
            <v>1609</v>
          </cell>
          <cell r="D12">
            <v>1521</v>
          </cell>
          <cell r="E12">
            <v>367</v>
          </cell>
          <cell r="F12">
            <v>1154</v>
          </cell>
          <cell r="G12">
            <v>49</v>
          </cell>
          <cell r="H12">
            <v>1</v>
          </cell>
          <cell r="I12">
            <v>48</v>
          </cell>
        </row>
        <row r="13">
          <cell r="A13">
            <v>4947</v>
          </cell>
          <cell r="B13">
            <v>3632</v>
          </cell>
          <cell r="C13">
            <v>1315</v>
          </cell>
          <cell r="D13">
            <v>1022</v>
          </cell>
          <cell r="E13">
            <v>260</v>
          </cell>
          <cell r="F13">
            <v>762</v>
          </cell>
          <cell r="G13">
            <v>28</v>
          </cell>
          <cell r="H13">
            <v>0</v>
          </cell>
          <cell r="I13">
            <v>28</v>
          </cell>
        </row>
        <row r="14">
          <cell r="A14">
            <v>4650</v>
          </cell>
          <cell r="B14">
            <v>3407</v>
          </cell>
          <cell r="C14">
            <v>1243</v>
          </cell>
          <cell r="D14">
            <v>182</v>
          </cell>
          <cell r="E14">
            <v>102</v>
          </cell>
          <cell r="F14">
            <v>80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4645</v>
          </cell>
          <cell r="B15">
            <v>3403</v>
          </cell>
          <cell r="C15">
            <v>1242</v>
          </cell>
          <cell r="D15">
            <v>182</v>
          </cell>
          <cell r="E15">
            <v>102</v>
          </cell>
          <cell r="F15">
            <v>80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98</v>
          </cell>
          <cell r="B16">
            <v>85</v>
          </cell>
          <cell r="C16">
            <v>13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15</v>
          </cell>
          <cell r="B17">
            <v>7</v>
          </cell>
          <cell r="C17">
            <v>8</v>
          </cell>
          <cell r="D17">
            <v>71</v>
          </cell>
          <cell r="E17">
            <v>27</v>
          </cell>
          <cell r="F17">
            <v>44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6</v>
          </cell>
          <cell r="B18">
            <v>5</v>
          </cell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1828</v>
          </cell>
          <cell r="B19">
            <v>1419</v>
          </cell>
          <cell r="C19">
            <v>409</v>
          </cell>
          <cell r="D19">
            <v>2</v>
          </cell>
          <cell r="E19">
            <v>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7</v>
          </cell>
          <cell r="B20">
            <v>4</v>
          </cell>
          <cell r="C20">
            <v>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483</v>
          </cell>
          <cell r="B21">
            <v>344</v>
          </cell>
          <cell r="C21">
            <v>139</v>
          </cell>
          <cell r="D21">
            <v>5</v>
          </cell>
          <cell r="E21">
            <v>2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23</v>
          </cell>
          <cell r="B22">
            <v>14</v>
          </cell>
          <cell r="C22">
            <v>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142</v>
          </cell>
          <cell r="B23">
            <v>119</v>
          </cell>
          <cell r="C23">
            <v>23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6</v>
          </cell>
          <cell r="B24">
            <v>3</v>
          </cell>
          <cell r="C24">
            <v>3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804</v>
          </cell>
          <cell r="B25">
            <v>641</v>
          </cell>
          <cell r="C25">
            <v>163</v>
          </cell>
          <cell r="D25">
            <v>24</v>
          </cell>
          <cell r="E25">
            <v>20</v>
          </cell>
          <cell r="F25">
            <v>4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3</v>
          </cell>
          <cell r="B26">
            <v>2</v>
          </cell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123</v>
          </cell>
          <cell r="B28">
            <v>106</v>
          </cell>
          <cell r="C28">
            <v>17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168</v>
          </cell>
          <cell r="B29">
            <v>127</v>
          </cell>
          <cell r="C29">
            <v>41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108</v>
          </cell>
          <cell r="B30">
            <v>79</v>
          </cell>
          <cell r="C30">
            <v>29</v>
          </cell>
          <cell r="D30">
            <v>18</v>
          </cell>
          <cell r="E30">
            <v>15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392</v>
          </cell>
          <cell r="B31">
            <v>231</v>
          </cell>
          <cell r="C31">
            <v>161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41</v>
          </cell>
          <cell r="B32">
            <v>28</v>
          </cell>
          <cell r="C32">
            <v>13</v>
          </cell>
          <cell r="D32">
            <v>15</v>
          </cell>
          <cell r="E32">
            <v>2</v>
          </cell>
          <cell r="F32">
            <v>13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12</v>
          </cell>
          <cell r="B33">
            <v>5</v>
          </cell>
          <cell r="C33">
            <v>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62</v>
          </cell>
          <cell r="B34">
            <v>45</v>
          </cell>
          <cell r="C34">
            <v>17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>
            <v>143</v>
          </cell>
          <cell r="B35">
            <v>33</v>
          </cell>
          <cell r="C35">
            <v>110</v>
          </cell>
          <cell r="D35">
            <v>7</v>
          </cell>
          <cell r="E35">
            <v>5</v>
          </cell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>
            <v>70</v>
          </cell>
          <cell r="B37">
            <v>39</v>
          </cell>
          <cell r="C37">
            <v>31</v>
          </cell>
          <cell r="D37">
            <v>31</v>
          </cell>
          <cell r="E37">
            <v>24</v>
          </cell>
          <cell r="F37">
            <v>7</v>
          </cell>
          <cell r="G37">
            <v>0</v>
          </cell>
          <cell r="H37">
            <v>0</v>
          </cell>
          <cell r="I37">
            <v>0</v>
          </cell>
        </row>
        <row r="38">
          <cell r="A38">
            <v>67</v>
          </cell>
          <cell r="B38">
            <v>48</v>
          </cell>
          <cell r="C38">
            <v>19</v>
          </cell>
          <cell r="D38">
            <v>6</v>
          </cell>
          <cell r="E38">
            <v>4</v>
          </cell>
          <cell r="F38">
            <v>2</v>
          </cell>
          <cell r="G38">
            <v>0</v>
          </cell>
          <cell r="H38">
            <v>0</v>
          </cell>
          <cell r="I38">
            <v>0</v>
          </cell>
        </row>
        <row r="39">
          <cell r="A39">
            <v>21</v>
          </cell>
          <cell r="B39">
            <v>14</v>
          </cell>
          <cell r="C39">
            <v>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1">
          <cell r="A41">
            <v>14</v>
          </cell>
          <cell r="B41">
            <v>3</v>
          </cell>
          <cell r="C41">
            <v>11</v>
          </cell>
          <cell r="D41">
            <v>2</v>
          </cell>
          <cell r="E41">
            <v>0</v>
          </cell>
          <cell r="F41">
            <v>2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7</v>
          </cell>
          <cell r="B42">
            <v>1</v>
          </cell>
          <cell r="C42">
            <v>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5</v>
          </cell>
          <cell r="B43">
            <v>4</v>
          </cell>
          <cell r="C43">
            <v>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5">
          <cell r="A45">
            <v>1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>
            <v>4</v>
          </cell>
          <cell r="B46">
            <v>4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>
            <v>87</v>
          </cell>
          <cell r="B47">
            <v>78</v>
          </cell>
          <cell r="C47">
            <v>9</v>
          </cell>
          <cell r="D47">
            <v>18</v>
          </cell>
          <cell r="E47">
            <v>11</v>
          </cell>
          <cell r="F47">
            <v>7</v>
          </cell>
          <cell r="G47">
            <v>0</v>
          </cell>
          <cell r="H47">
            <v>0</v>
          </cell>
          <cell r="I47">
            <v>0</v>
          </cell>
        </row>
        <row r="48">
          <cell r="A48">
            <v>29</v>
          </cell>
          <cell r="B48">
            <v>23</v>
          </cell>
          <cell r="C48">
            <v>6</v>
          </cell>
          <cell r="D48">
            <v>10</v>
          </cell>
          <cell r="E48">
            <v>5</v>
          </cell>
          <cell r="F48">
            <v>5</v>
          </cell>
          <cell r="G48">
            <v>0</v>
          </cell>
          <cell r="H48">
            <v>0</v>
          </cell>
          <cell r="I48">
            <v>0</v>
          </cell>
        </row>
        <row r="49">
          <cell r="A49">
            <v>52</v>
          </cell>
          <cell r="B49">
            <v>50</v>
          </cell>
          <cell r="C49">
            <v>2</v>
          </cell>
          <cell r="D49">
            <v>3</v>
          </cell>
          <cell r="E49">
            <v>2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</row>
        <row r="50">
          <cell r="A50">
            <v>6</v>
          </cell>
          <cell r="B50">
            <v>5</v>
          </cell>
          <cell r="C50">
            <v>1</v>
          </cell>
          <cell r="D50">
            <v>5</v>
          </cell>
          <cell r="E50">
            <v>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</row>
        <row r="51">
          <cell r="A51">
            <v>210</v>
          </cell>
          <cell r="B51">
            <v>147</v>
          </cell>
          <cell r="C51">
            <v>63</v>
          </cell>
          <cell r="D51">
            <v>822</v>
          </cell>
          <cell r="E51">
            <v>147</v>
          </cell>
          <cell r="F51">
            <v>675</v>
          </cell>
          <cell r="G51">
            <v>28</v>
          </cell>
          <cell r="H51">
            <v>0</v>
          </cell>
          <cell r="I51">
            <v>28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68</v>
          </cell>
          <cell r="E52">
            <v>12</v>
          </cell>
          <cell r="F52">
            <v>56</v>
          </cell>
          <cell r="G52">
            <v>0</v>
          </cell>
          <cell r="H52">
            <v>0</v>
          </cell>
          <cell r="I52">
            <v>0</v>
          </cell>
        </row>
        <row r="53">
          <cell r="A53">
            <v>22</v>
          </cell>
          <cell r="B53">
            <v>21</v>
          </cell>
          <cell r="C53">
            <v>1</v>
          </cell>
          <cell r="D53">
            <v>13</v>
          </cell>
          <cell r="E53">
            <v>9</v>
          </cell>
          <cell r="F53">
            <v>4</v>
          </cell>
          <cell r="G53">
            <v>0</v>
          </cell>
          <cell r="H53">
            <v>0</v>
          </cell>
          <cell r="I53">
            <v>0</v>
          </cell>
        </row>
        <row r="54">
          <cell r="A54">
            <v>16</v>
          </cell>
          <cell r="B54">
            <v>16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26</v>
          </cell>
          <cell r="E56">
            <v>16</v>
          </cell>
          <cell r="F56">
            <v>10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7</v>
          </cell>
          <cell r="B57">
            <v>7</v>
          </cell>
          <cell r="C57">
            <v>0</v>
          </cell>
          <cell r="D57">
            <v>53</v>
          </cell>
          <cell r="E57">
            <v>2</v>
          </cell>
          <cell r="F57">
            <v>51</v>
          </cell>
          <cell r="G57">
            <v>1</v>
          </cell>
          <cell r="H57">
            <v>0</v>
          </cell>
          <cell r="I57">
            <v>1</v>
          </cell>
        </row>
        <row r="58">
          <cell r="A58">
            <v>110</v>
          </cell>
          <cell r="B58">
            <v>70</v>
          </cell>
          <cell r="C58">
            <v>40</v>
          </cell>
          <cell r="D58">
            <v>129</v>
          </cell>
          <cell r="E58">
            <v>30</v>
          </cell>
          <cell r="F58">
            <v>99</v>
          </cell>
          <cell r="G58">
            <v>2</v>
          </cell>
          <cell r="H58">
            <v>0</v>
          </cell>
          <cell r="I58">
            <v>2</v>
          </cell>
        </row>
        <row r="59">
          <cell r="A59">
            <v>52</v>
          </cell>
          <cell r="B59">
            <v>31</v>
          </cell>
          <cell r="C59">
            <v>21</v>
          </cell>
          <cell r="D59">
            <v>493</v>
          </cell>
          <cell r="E59">
            <v>72</v>
          </cell>
          <cell r="F59">
            <v>421</v>
          </cell>
          <cell r="G59">
            <v>20</v>
          </cell>
          <cell r="H59">
            <v>0</v>
          </cell>
          <cell r="I59">
            <v>20</v>
          </cell>
        </row>
        <row r="60">
          <cell r="A60">
            <v>2</v>
          </cell>
          <cell r="B60">
            <v>2</v>
          </cell>
          <cell r="C60">
            <v>0</v>
          </cell>
          <cell r="D60">
            <v>39</v>
          </cell>
          <cell r="E60">
            <v>5</v>
          </cell>
          <cell r="F60">
            <v>34</v>
          </cell>
          <cell r="G60">
            <v>5</v>
          </cell>
          <cell r="H60">
            <v>0</v>
          </cell>
          <cell r="I60">
            <v>5</v>
          </cell>
        </row>
        <row r="61">
          <cell r="A61">
            <v>1</v>
          </cell>
          <cell r="B61">
            <v>0</v>
          </cell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>
            <v>75</v>
          </cell>
          <cell r="B62">
            <v>51</v>
          </cell>
          <cell r="C62">
            <v>24</v>
          </cell>
          <cell r="D62">
            <v>55</v>
          </cell>
          <cell r="E62">
            <v>30</v>
          </cell>
          <cell r="F62">
            <v>25</v>
          </cell>
        </row>
        <row r="63">
          <cell r="A63">
            <v>595</v>
          </cell>
          <cell r="B63">
            <v>424</v>
          </cell>
          <cell r="C63">
            <v>171</v>
          </cell>
          <cell r="D63">
            <v>265</v>
          </cell>
          <cell r="E63">
            <v>42</v>
          </cell>
          <cell r="F63">
            <v>223</v>
          </cell>
          <cell r="G63">
            <v>17</v>
          </cell>
          <cell r="H63">
            <v>0</v>
          </cell>
          <cell r="I63">
            <v>17</v>
          </cell>
        </row>
        <row r="64">
          <cell r="A64">
            <v>530</v>
          </cell>
          <cell r="B64">
            <v>380</v>
          </cell>
          <cell r="C64">
            <v>150</v>
          </cell>
          <cell r="D64">
            <v>38</v>
          </cell>
          <cell r="E64">
            <v>27</v>
          </cell>
          <cell r="F64">
            <v>11</v>
          </cell>
          <cell r="G64">
            <v>0</v>
          </cell>
          <cell r="H64">
            <v>0</v>
          </cell>
          <cell r="I64">
            <v>0</v>
          </cell>
        </row>
        <row r="65">
          <cell r="A65">
            <v>19</v>
          </cell>
          <cell r="B65">
            <v>10</v>
          </cell>
          <cell r="C65">
            <v>9</v>
          </cell>
          <cell r="D65">
            <v>203</v>
          </cell>
          <cell r="E65">
            <v>5</v>
          </cell>
          <cell r="F65">
            <v>198</v>
          </cell>
          <cell r="G65">
            <v>16</v>
          </cell>
          <cell r="H65">
            <v>0</v>
          </cell>
          <cell r="I65">
            <v>16</v>
          </cell>
        </row>
        <row r="66">
          <cell r="A66">
            <v>46</v>
          </cell>
          <cell r="B66">
            <v>34</v>
          </cell>
          <cell r="C66">
            <v>12</v>
          </cell>
          <cell r="D66">
            <v>24</v>
          </cell>
          <cell r="E66">
            <v>10</v>
          </cell>
          <cell r="F66">
            <v>14</v>
          </cell>
          <cell r="G66">
            <v>1</v>
          </cell>
          <cell r="H66">
            <v>0</v>
          </cell>
          <cell r="I6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C2" sqref="C2"/>
    </sheetView>
  </sheetViews>
  <sheetFormatPr baseColWidth="10" defaultRowHeight="12.75"/>
  <cols>
    <col min="1" max="1" width="15.7109375" customWidth="1"/>
  </cols>
  <sheetData>
    <row r="1" spans="1:14" ht="17.25">
      <c r="A1" s="213" t="s">
        <v>466</v>
      </c>
      <c r="B1" s="214"/>
      <c r="C1" s="215"/>
      <c r="D1" s="214"/>
      <c r="E1" s="215"/>
      <c r="F1" s="214"/>
      <c r="G1" s="214"/>
      <c r="H1" s="215"/>
      <c r="I1" s="214"/>
      <c r="J1" s="214"/>
      <c r="K1" s="44"/>
    </row>
    <row r="2" spans="1:14" ht="15">
      <c r="A2" s="216" t="s">
        <v>513</v>
      </c>
      <c r="B2" s="217"/>
      <c r="C2" s="215"/>
      <c r="D2" s="217"/>
      <c r="E2" s="215"/>
      <c r="F2" s="217"/>
      <c r="G2" s="217"/>
      <c r="H2" s="215"/>
      <c r="I2" s="217"/>
      <c r="J2" s="217"/>
      <c r="K2" s="45"/>
    </row>
    <row r="4" spans="1:14">
      <c r="A4" s="139" t="s">
        <v>266</v>
      </c>
      <c r="B4" s="141" t="s">
        <v>267</v>
      </c>
      <c r="C4" s="149"/>
      <c r="D4" s="145"/>
      <c r="E4" s="148"/>
      <c r="F4" s="144" t="s">
        <v>268</v>
      </c>
      <c r="G4" s="145"/>
      <c r="H4" s="146"/>
      <c r="I4" s="144" t="s">
        <v>269</v>
      </c>
      <c r="J4" s="145"/>
      <c r="K4" s="148"/>
      <c r="L4" s="144" t="s">
        <v>270</v>
      </c>
      <c r="M4" s="145"/>
      <c r="N4" s="148"/>
    </row>
    <row r="5" spans="1:14">
      <c r="A5" s="140"/>
      <c r="B5" s="142"/>
      <c r="C5" s="150" t="s">
        <v>271</v>
      </c>
      <c r="D5" s="379" t="s">
        <v>272</v>
      </c>
      <c r="E5" s="380"/>
      <c r="F5" s="147" t="s">
        <v>273</v>
      </c>
      <c r="G5" s="379" t="s">
        <v>272</v>
      </c>
      <c r="H5" s="380"/>
      <c r="I5" s="142"/>
      <c r="J5" s="379" t="s">
        <v>272</v>
      </c>
      <c r="K5" s="380"/>
      <c r="L5" s="142"/>
      <c r="M5" s="379" t="s">
        <v>272</v>
      </c>
      <c r="N5" s="380"/>
    </row>
    <row r="6" spans="1:14">
      <c r="A6" s="140"/>
      <c r="B6" s="143"/>
      <c r="C6" s="151" t="s">
        <v>274</v>
      </c>
      <c r="D6" s="377" t="s">
        <v>275</v>
      </c>
      <c r="E6" s="378"/>
      <c r="F6" s="143"/>
      <c r="G6" s="377" t="s">
        <v>275</v>
      </c>
      <c r="H6" s="378"/>
      <c r="I6" s="143"/>
      <c r="J6" s="377" t="s">
        <v>275</v>
      </c>
      <c r="K6" s="378"/>
      <c r="L6" s="143"/>
      <c r="M6" s="377" t="s">
        <v>275</v>
      </c>
      <c r="N6" s="378"/>
    </row>
    <row r="7" spans="1:14">
      <c r="A7" s="320"/>
      <c r="B7" s="143"/>
      <c r="C7" s="321" t="s">
        <v>276</v>
      </c>
      <c r="D7" s="322" t="s">
        <v>277</v>
      </c>
      <c r="E7" s="323" t="s">
        <v>278</v>
      </c>
      <c r="F7" s="143"/>
      <c r="G7" s="322" t="s">
        <v>277</v>
      </c>
      <c r="H7" s="323" t="s">
        <v>278</v>
      </c>
      <c r="I7" s="143"/>
      <c r="J7" s="322" t="s">
        <v>277</v>
      </c>
      <c r="K7" s="323" t="s">
        <v>278</v>
      </c>
      <c r="L7" s="143"/>
      <c r="M7" s="322" t="s">
        <v>277</v>
      </c>
      <c r="N7" s="323" t="s">
        <v>278</v>
      </c>
    </row>
    <row r="8" spans="1:14">
      <c r="A8" s="324" t="s">
        <v>484</v>
      </c>
      <c r="B8" s="328">
        <v>1511937</v>
      </c>
      <c r="C8" s="332">
        <v>20.345221116151428</v>
      </c>
      <c r="D8" s="328">
        <v>16929</v>
      </c>
      <c r="E8" s="332">
        <v>1.1323685224426894</v>
      </c>
      <c r="F8" s="328">
        <v>28312</v>
      </c>
      <c r="G8" s="328">
        <v>7593</v>
      </c>
      <c r="H8" s="339">
        <v>36.647521598532748</v>
      </c>
      <c r="I8" s="328">
        <v>396161</v>
      </c>
      <c r="J8" s="328">
        <v>11251</v>
      </c>
      <c r="K8" s="339">
        <v>2.9230209659400899</v>
      </c>
      <c r="L8" s="328">
        <v>1087464</v>
      </c>
      <c r="M8" s="328">
        <v>-1915</v>
      </c>
      <c r="N8" s="332">
        <v>-0.17578822430026647</v>
      </c>
    </row>
    <row r="9" spans="1:14">
      <c r="A9" s="325" t="s">
        <v>485</v>
      </c>
      <c r="B9" s="329">
        <v>1523586</v>
      </c>
      <c r="C9" s="333">
        <v>20.376162719785331</v>
      </c>
      <c r="D9" s="329">
        <v>11649</v>
      </c>
      <c r="E9" s="333">
        <v>0.77046861079529105</v>
      </c>
      <c r="F9" s="329">
        <v>39496</v>
      </c>
      <c r="G9" s="329">
        <v>11184</v>
      </c>
      <c r="H9" s="340">
        <v>39.502684374116981</v>
      </c>
      <c r="I9" s="329">
        <v>402911</v>
      </c>
      <c r="J9" s="329">
        <v>6750</v>
      </c>
      <c r="K9" s="340">
        <v>1.7038527265429964</v>
      </c>
      <c r="L9" s="329">
        <v>1081179</v>
      </c>
      <c r="M9" s="329">
        <v>-6285</v>
      </c>
      <c r="N9" s="333">
        <v>-0.57795016662620557</v>
      </c>
    </row>
    <row r="10" spans="1:14">
      <c r="A10" s="325" t="s">
        <v>486</v>
      </c>
      <c r="B10" s="329">
        <v>1570965</v>
      </c>
      <c r="C10" s="333">
        <v>20.77866027694299</v>
      </c>
      <c r="D10" s="329">
        <v>47379</v>
      </c>
      <c r="E10" s="333">
        <v>3.1097030295631489</v>
      </c>
      <c r="F10" s="329">
        <v>29298</v>
      </c>
      <c r="G10" s="329">
        <v>-10198</v>
      </c>
      <c r="H10" s="340">
        <v>-25.820336236580921</v>
      </c>
      <c r="I10" s="329">
        <v>450301</v>
      </c>
      <c r="J10" s="329">
        <v>47390</v>
      </c>
      <c r="K10" s="340">
        <v>11.7619027527171</v>
      </c>
      <c r="L10" s="329">
        <v>1091366</v>
      </c>
      <c r="M10" s="329">
        <v>10187</v>
      </c>
      <c r="N10" s="333">
        <v>0.94221215913368639</v>
      </c>
    </row>
    <row r="11" spans="1:14">
      <c r="A11" s="325" t="s">
        <v>487</v>
      </c>
      <c r="B11" s="329">
        <v>1638949</v>
      </c>
      <c r="C11" s="333">
        <v>21.370885194222925</v>
      </c>
      <c r="D11" s="329">
        <v>67984</v>
      </c>
      <c r="E11" s="333">
        <v>4.3275311671488543</v>
      </c>
      <c r="F11" s="329">
        <v>18630</v>
      </c>
      <c r="G11" s="329">
        <v>-10668</v>
      </c>
      <c r="H11" s="340">
        <v>-36.412041777595739</v>
      </c>
      <c r="I11" s="336">
        <v>516904</v>
      </c>
      <c r="J11" s="329">
        <v>66603</v>
      </c>
      <c r="K11" s="340">
        <v>14.790773282759753</v>
      </c>
      <c r="L11" s="329">
        <v>1103415</v>
      </c>
      <c r="M11" s="329">
        <v>12049</v>
      </c>
      <c r="N11" s="333">
        <v>1.1040292624105936</v>
      </c>
    </row>
    <row r="12" spans="1:14">
      <c r="A12" s="325" t="s">
        <v>488</v>
      </c>
      <c r="B12" s="329">
        <v>1680197</v>
      </c>
      <c r="C12" s="333">
        <v>21.673761196313261</v>
      </c>
      <c r="D12" s="329">
        <v>41248</v>
      </c>
      <c r="E12" s="333">
        <v>2.5167348099300222</v>
      </c>
      <c r="F12" s="329">
        <v>18327</v>
      </c>
      <c r="G12" s="329">
        <v>-303</v>
      </c>
      <c r="H12" s="340">
        <v>-1.6264090177133654</v>
      </c>
      <c r="I12" s="336">
        <v>551105</v>
      </c>
      <c r="J12" s="329">
        <v>34201</v>
      </c>
      <c r="K12" s="333">
        <v>6.6165090616439413</v>
      </c>
      <c r="L12" s="329">
        <v>1110765</v>
      </c>
      <c r="M12" s="329">
        <v>7350</v>
      </c>
      <c r="N12" s="333">
        <v>0.66611383749541198</v>
      </c>
    </row>
    <row r="13" spans="1:14">
      <c r="A13" s="325" t="s">
        <v>489</v>
      </c>
      <c r="B13" s="329">
        <v>1720393</v>
      </c>
      <c r="C13" s="333">
        <v>22</v>
      </c>
      <c r="D13" s="329">
        <v>40196</v>
      </c>
      <c r="E13" s="333">
        <v>2.4</v>
      </c>
      <c r="F13" s="329">
        <v>18003</v>
      </c>
      <c r="G13" s="336">
        <v>-324</v>
      </c>
      <c r="H13" s="333">
        <v>-1.8</v>
      </c>
      <c r="I13" s="336">
        <v>583029</v>
      </c>
      <c r="J13" s="329">
        <v>31924</v>
      </c>
      <c r="K13" s="333">
        <v>5.8</v>
      </c>
      <c r="L13" s="329">
        <v>1119361</v>
      </c>
      <c r="M13" s="329">
        <v>8596</v>
      </c>
      <c r="N13" s="333">
        <v>0.8</v>
      </c>
    </row>
    <row r="14" spans="1:14">
      <c r="A14" s="325" t="s">
        <v>490</v>
      </c>
      <c r="B14" s="329" t="s">
        <v>514</v>
      </c>
      <c r="C14" s="333">
        <v>22.4</v>
      </c>
      <c r="D14" s="329" t="s">
        <v>541</v>
      </c>
      <c r="E14" s="333">
        <v>3</v>
      </c>
      <c r="F14" s="329" t="s">
        <v>557</v>
      </c>
      <c r="G14" s="336">
        <v>334</v>
      </c>
      <c r="H14" s="333">
        <v>1.9</v>
      </c>
      <c r="I14" s="329" t="s">
        <v>564</v>
      </c>
      <c r="J14" s="329" t="s">
        <v>590</v>
      </c>
      <c r="K14" s="333">
        <v>5.7</v>
      </c>
      <c r="L14" s="329" t="s">
        <v>599</v>
      </c>
      <c r="M14" s="329" t="s">
        <v>625</v>
      </c>
      <c r="N14" s="333">
        <v>1.7</v>
      </c>
    </row>
    <row r="15" spans="1:14">
      <c r="A15" s="326" t="s">
        <v>491</v>
      </c>
      <c r="B15" s="330" t="s">
        <v>515</v>
      </c>
      <c r="C15" s="334">
        <v>24.4</v>
      </c>
      <c r="D15" s="330" t="s">
        <v>542</v>
      </c>
      <c r="E15" s="334">
        <v>3.9</v>
      </c>
      <c r="F15" s="330" t="s">
        <v>558</v>
      </c>
      <c r="G15" s="337">
        <v>-109</v>
      </c>
      <c r="H15" s="334">
        <v>-4</v>
      </c>
      <c r="I15" s="330" t="s">
        <v>565</v>
      </c>
      <c r="J15" s="330" t="s">
        <v>591</v>
      </c>
      <c r="K15" s="334">
        <v>8.3000000000000007</v>
      </c>
      <c r="L15" s="330" t="s">
        <v>600</v>
      </c>
      <c r="M15" s="330" t="s">
        <v>626</v>
      </c>
      <c r="N15" s="334">
        <v>1.2</v>
      </c>
    </row>
    <row r="16" spans="1:14">
      <c r="A16" s="326" t="s">
        <v>492</v>
      </c>
      <c r="B16" s="330" t="s">
        <v>516</v>
      </c>
      <c r="C16" s="334">
        <v>13.3</v>
      </c>
      <c r="D16" s="330" t="s">
        <v>543</v>
      </c>
      <c r="E16" s="334">
        <v>2.4</v>
      </c>
      <c r="F16" s="330" t="s">
        <v>559</v>
      </c>
      <c r="G16" s="337">
        <v>78</v>
      </c>
      <c r="H16" s="334">
        <v>3.8</v>
      </c>
      <c r="I16" s="330" t="s">
        <v>566</v>
      </c>
      <c r="J16" s="330">
        <v>973</v>
      </c>
      <c r="K16" s="334">
        <v>2.4</v>
      </c>
      <c r="L16" s="330" t="s">
        <v>601</v>
      </c>
      <c r="M16" s="330" t="s">
        <v>627</v>
      </c>
      <c r="N16" s="334">
        <v>2.4</v>
      </c>
    </row>
    <row r="17" spans="1:14">
      <c r="A17" s="326" t="s">
        <v>493</v>
      </c>
      <c r="B17" s="330" t="s">
        <v>517</v>
      </c>
      <c r="C17" s="334">
        <v>16.5</v>
      </c>
      <c r="D17" s="330" t="s">
        <v>544</v>
      </c>
      <c r="E17" s="334">
        <v>1.8</v>
      </c>
      <c r="F17" s="330">
        <v>579</v>
      </c>
      <c r="G17" s="337">
        <v>94</v>
      </c>
      <c r="H17" s="334">
        <v>19.399999999999999</v>
      </c>
      <c r="I17" s="330" t="s">
        <v>567</v>
      </c>
      <c r="J17" s="330">
        <v>699</v>
      </c>
      <c r="K17" s="334">
        <v>3.3</v>
      </c>
      <c r="L17" s="330" t="s">
        <v>602</v>
      </c>
      <c r="M17" s="330">
        <v>344</v>
      </c>
      <c r="N17" s="334">
        <v>0.9</v>
      </c>
    </row>
    <row r="18" spans="1:14">
      <c r="A18" s="326" t="s">
        <v>279</v>
      </c>
      <c r="B18" s="330" t="s">
        <v>518</v>
      </c>
      <c r="C18" s="334">
        <v>9.6999999999999993</v>
      </c>
      <c r="D18" s="330">
        <v>94</v>
      </c>
      <c r="E18" s="334">
        <v>2.8</v>
      </c>
      <c r="F18" s="330">
        <v>136</v>
      </c>
      <c r="G18" s="337">
        <v>-40</v>
      </c>
      <c r="H18" s="334">
        <v>-22.7</v>
      </c>
      <c r="I18" s="330" t="s">
        <v>568</v>
      </c>
      <c r="J18" s="330">
        <v>164</v>
      </c>
      <c r="K18" s="334">
        <v>12.4</v>
      </c>
      <c r="L18" s="330" t="s">
        <v>603</v>
      </c>
      <c r="M18" s="330">
        <v>-30</v>
      </c>
      <c r="N18" s="334">
        <v>-1.6</v>
      </c>
    </row>
    <row r="19" spans="1:14">
      <c r="A19" s="326" t="s">
        <v>494</v>
      </c>
      <c r="B19" s="330" t="s">
        <v>519</v>
      </c>
      <c r="C19" s="334">
        <v>18.600000000000001</v>
      </c>
      <c r="D19" s="330">
        <v>628</v>
      </c>
      <c r="E19" s="334">
        <v>2.2999999999999998</v>
      </c>
      <c r="F19" s="330">
        <v>535</v>
      </c>
      <c r="G19" s="337">
        <v>126</v>
      </c>
      <c r="H19" s="334">
        <v>30.8</v>
      </c>
      <c r="I19" s="330" t="s">
        <v>569</v>
      </c>
      <c r="J19" s="330">
        <v>18</v>
      </c>
      <c r="K19" s="334">
        <v>0.2</v>
      </c>
      <c r="L19" s="330" t="s">
        <v>604</v>
      </c>
      <c r="M19" s="330">
        <v>484</v>
      </c>
      <c r="N19" s="334">
        <v>2.7</v>
      </c>
    </row>
    <row r="20" spans="1:14">
      <c r="A20" s="326" t="s">
        <v>495</v>
      </c>
      <c r="B20" s="330" t="s">
        <v>520</v>
      </c>
      <c r="C20" s="334">
        <v>13.4</v>
      </c>
      <c r="D20" s="330">
        <v>150</v>
      </c>
      <c r="E20" s="334">
        <v>3.2</v>
      </c>
      <c r="F20" s="330">
        <v>105</v>
      </c>
      <c r="G20" s="337">
        <v>1</v>
      </c>
      <c r="H20" s="334">
        <v>1</v>
      </c>
      <c r="I20" s="330" t="s">
        <v>570</v>
      </c>
      <c r="J20" s="330">
        <v>146</v>
      </c>
      <c r="K20" s="334">
        <v>7</v>
      </c>
      <c r="L20" s="330" t="s">
        <v>605</v>
      </c>
      <c r="M20" s="330">
        <v>3</v>
      </c>
      <c r="N20" s="334">
        <v>0.1</v>
      </c>
    </row>
    <row r="21" spans="1:14">
      <c r="A21" s="326" t="s">
        <v>496</v>
      </c>
      <c r="B21" s="330" t="s">
        <v>521</v>
      </c>
      <c r="C21" s="334">
        <v>11.5</v>
      </c>
      <c r="D21" s="330">
        <v>202</v>
      </c>
      <c r="E21" s="334">
        <v>4.4000000000000004</v>
      </c>
      <c r="F21" s="330">
        <v>127</v>
      </c>
      <c r="G21" s="337">
        <v>15</v>
      </c>
      <c r="H21" s="334">
        <v>13.4</v>
      </c>
      <c r="I21" s="330" t="s">
        <v>571</v>
      </c>
      <c r="J21" s="330">
        <v>70</v>
      </c>
      <c r="K21" s="334">
        <v>3.6</v>
      </c>
      <c r="L21" s="330" t="s">
        <v>606</v>
      </c>
      <c r="M21" s="330">
        <v>117</v>
      </c>
      <c r="N21" s="334">
        <v>4.7</v>
      </c>
    </row>
    <row r="22" spans="1:14">
      <c r="A22" s="326" t="s">
        <v>497</v>
      </c>
      <c r="B22" s="330" t="s">
        <v>522</v>
      </c>
      <c r="C22" s="334">
        <v>21.1</v>
      </c>
      <c r="D22" s="330">
        <v>472</v>
      </c>
      <c r="E22" s="334">
        <v>6.1</v>
      </c>
      <c r="F22" s="330">
        <v>247</v>
      </c>
      <c r="G22" s="337">
        <v>109</v>
      </c>
      <c r="H22" s="334">
        <v>79</v>
      </c>
      <c r="I22" s="330" t="s">
        <v>572</v>
      </c>
      <c r="J22" s="330">
        <v>301</v>
      </c>
      <c r="K22" s="334">
        <v>14.1</v>
      </c>
      <c r="L22" s="330" t="s">
        <v>607</v>
      </c>
      <c r="M22" s="330">
        <v>62</v>
      </c>
      <c r="N22" s="334">
        <v>1.1000000000000001</v>
      </c>
    </row>
    <row r="23" spans="1:14">
      <c r="A23" s="326" t="s">
        <v>498</v>
      </c>
      <c r="B23" s="330" t="s">
        <v>523</v>
      </c>
      <c r="C23" s="334">
        <v>24.6</v>
      </c>
      <c r="D23" s="330" t="s">
        <v>545</v>
      </c>
      <c r="E23" s="334">
        <v>5.8</v>
      </c>
      <c r="F23" s="330">
        <v>231</v>
      </c>
      <c r="G23" s="337">
        <v>42</v>
      </c>
      <c r="H23" s="334">
        <v>22.2</v>
      </c>
      <c r="I23" s="330" t="s">
        <v>573</v>
      </c>
      <c r="J23" s="330" t="s">
        <v>592</v>
      </c>
      <c r="K23" s="334">
        <v>9.6999999999999993</v>
      </c>
      <c r="L23" s="330" t="s">
        <v>608</v>
      </c>
      <c r="M23" s="330">
        <v>479</v>
      </c>
      <c r="N23" s="334">
        <v>3</v>
      </c>
    </row>
    <row r="24" spans="1:14">
      <c r="A24" s="326" t="s">
        <v>499</v>
      </c>
      <c r="B24" s="330" t="s">
        <v>524</v>
      </c>
      <c r="C24" s="334">
        <v>19</v>
      </c>
      <c r="D24" s="330" t="s">
        <v>546</v>
      </c>
      <c r="E24" s="334">
        <v>7.3</v>
      </c>
      <c r="F24" s="330">
        <v>680</v>
      </c>
      <c r="G24" s="337">
        <v>110</v>
      </c>
      <c r="H24" s="334">
        <v>19.3</v>
      </c>
      <c r="I24" s="330" t="s">
        <v>574</v>
      </c>
      <c r="J24" s="330" t="s">
        <v>593</v>
      </c>
      <c r="K24" s="334">
        <v>13.4</v>
      </c>
      <c r="L24" s="330" t="s">
        <v>609</v>
      </c>
      <c r="M24" s="330" t="s">
        <v>628</v>
      </c>
      <c r="N24" s="334">
        <v>3.6</v>
      </c>
    </row>
    <row r="25" spans="1:14">
      <c r="A25" s="326" t="s">
        <v>500</v>
      </c>
      <c r="B25" s="330" t="s">
        <v>525</v>
      </c>
      <c r="C25" s="334">
        <v>19.399999999999999</v>
      </c>
      <c r="D25" s="330">
        <v>-140</v>
      </c>
      <c r="E25" s="334">
        <v>-0.3</v>
      </c>
      <c r="F25" s="330">
        <v>299</v>
      </c>
      <c r="G25" s="337">
        <v>16</v>
      </c>
      <c r="H25" s="334">
        <v>5.7</v>
      </c>
      <c r="I25" s="330" t="s">
        <v>575</v>
      </c>
      <c r="J25" s="330">
        <v>-24</v>
      </c>
      <c r="K25" s="334">
        <v>-0.2</v>
      </c>
      <c r="L25" s="330" t="s">
        <v>610</v>
      </c>
      <c r="M25" s="330">
        <v>-132</v>
      </c>
      <c r="N25" s="334">
        <v>-0.3</v>
      </c>
    </row>
    <row r="26" spans="1:14">
      <c r="A26" s="326" t="s">
        <v>501</v>
      </c>
      <c r="B26" s="330" t="s">
        <v>526</v>
      </c>
      <c r="C26" s="334">
        <v>33.200000000000003</v>
      </c>
      <c r="D26" s="330" t="s">
        <v>547</v>
      </c>
      <c r="E26" s="334">
        <v>2.7</v>
      </c>
      <c r="F26" s="330">
        <v>732</v>
      </c>
      <c r="G26" s="337">
        <v>-91</v>
      </c>
      <c r="H26" s="334">
        <v>-11.1</v>
      </c>
      <c r="I26" s="330" t="s">
        <v>576</v>
      </c>
      <c r="J26" s="330">
        <v>797</v>
      </c>
      <c r="K26" s="334">
        <v>3.5</v>
      </c>
      <c r="L26" s="330" t="s">
        <v>611</v>
      </c>
      <c r="M26" s="330">
        <v>947</v>
      </c>
      <c r="N26" s="334">
        <v>2.6</v>
      </c>
    </row>
    <row r="27" spans="1:14">
      <c r="A27" s="326" t="s">
        <v>502</v>
      </c>
      <c r="B27" s="330" t="s">
        <v>527</v>
      </c>
      <c r="C27" s="334">
        <v>19.399999999999999</v>
      </c>
      <c r="D27" s="330" t="s">
        <v>548</v>
      </c>
      <c r="E27" s="334">
        <v>2.5</v>
      </c>
      <c r="F27" s="330">
        <v>292</v>
      </c>
      <c r="G27" s="337">
        <v>-36</v>
      </c>
      <c r="H27" s="334">
        <v>-11</v>
      </c>
      <c r="I27" s="330" t="s">
        <v>577</v>
      </c>
      <c r="J27" s="330">
        <v>344</v>
      </c>
      <c r="K27" s="334">
        <v>2.4</v>
      </c>
      <c r="L27" s="330" t="s">
        <v>612</v>
      </c>
      <c r="M27" s="330">
        <v>980</v>
      </c>
      <c r="N27" s="334">
        <v>2.6</v>
      </c>
    </row>
    <row r="28" spans="1:14">
      <c r="A28" s="326" t="s">
        <v>503</v>
      </c>
      <c r="B28" s="330" t="s">
        <v>528</v>
      </c>
      <c r="C28" s="334">
        <v>23.6</v>
      </c>
      <c r="D28" s="330">
        <v>614</v>
      </c>
      <c r="E28" s="334">
        <v>3.5</v>
      </c>
      <c r="F28" s="330">
        <v>106</v>
      </c>
      <c r="G28" s="337">
        <v>0</v>
      </c>
      <c r="H28" s="334">
        <v>0</v>
      </c>
      <c r="I28" s="330" t="s">
        <v>578</v>
      </c>
      <c r="J28" s="330">
        <v>332</v>
      </c>
      <c r="K28" s="334">
        <v>6.2</v>
      </c>
      <c r="L28" s="330" t="s">
        <v>613</v>
      </c>
      <c r="M28" s="330">
        <v>282</v>
      </c>
      <c r="N28" s="334">
        <v>2.2999999999999998</v>
      </c>
    </row>
    <row r="29" spans="1:14">
      <c r="A29" s="326" t="s">
        <v>504</v>
      </c>
      <c r="B29" s="330" t="s">
        <v>529</v>
      </c>
      <c r="C29" s="334">
        <v>14.2</v>
      </c>
      <c r="D29" s="330">
        <v>146</v>
      </c>
      <c r="E29" s="334">
        <v>2</v>
      </c>
      <c r="F29" s="330">
        <v>40</v>
      </c>
      <c r="G29" s="337">
        <v>11</v>
      </c>
      <c r="H29" s="334">
        <v>37.9</v>
      </c>
      <c r="I29" s="330" t="s">
        <v>579</v>
      </c>
      <c r="J29" s="330">
        <v>99</v>
      </c>
      <c r="K29" s="334">
        <v>4.4000000000000004</v>
      </c>
      <c r="L29" s="330" t="s">
        <v>614</v>
      </c>
      <c r="M29" s="330">
        <v>36</v>
      </c>
      <c r="N29" s="334">
        <v>0.7</v>
      </c>
    </row>
    <row r="30" spans="1:14">
      <c r="A30" s="326" t="s">
        <v>505</v>
      </c>
      <c r="B30" s="330" t="s">
        <v>530</v>
      </c>
      <c r="C30" s="334">
        <v>9.9</v>
      </c>
      <c r="D30" s="330">
        <v>21</v>
      </c>
      <c r="E30" s="334">
        <v>1.4</v>
      </c>
      <c r="F30" s="330">
        <v>9</v>
      </c>
      <c r="G30" s="337">
        <v>0</v>
      </c>
      <c r="H30" s="334">
        <v>0</v>
      </c>
      <c r="I30" s="330">
        <v>465</v>
      </c>
      <c r="J30" s="330">
        <v>46</v>
      </c>
      <c r="K30" s="334">
        <v>11</v>
      </c>
      <c r="L30" s="330" t="s">
        <v>615</v>
      </c>
      <c r="M30" s="330">
        <v>-25</v>
      </c>
      <c r="N30" s="334">
        <v>-2.2999999999999998</v>
      </c>
    </row>
    <row r="31" spans="1:14">
      <c r="A31" s="326" t="s">
        <v>506</v>
      </c>
      <c r="B31" s="330" t="s">
        <v>531</v>
      </c>
      <c r="C31" s="334">
        <v>22</v>
      </c>
      <c r="D31" s="330" t="s">
        <v>549</v>
      </c>
      <c r="E31" s="334">
        <v>2.4</v>
      </c>
      <c r="F31" s="330">
        <v>690</v>
      </c>
      <c r="G31" s="337">
        <v>99</v>
      </c>
      <c r="H31" s="334">
        <v>16.8</v>
      </c>
      <c r="I31" s="330" t="s">
        <v>580</v>
      </c>
      <c r="J31" s="330">
        <v>475</v>
      </c>
      <c r="K31" s="334">
        <v>1.7</v>
      </c>
      <c r="L31" s="330" t="s">
        <v>616</v>
      </c>
      <c r="M31" s="330" t="s">
        <v>629</v>
      </c>
      <c r="N31" s="334">
        <v>2.5</v>
      </c>
    </row>
    <row r="32" spans="1:14">
      <c r="A32" s="326" t="s">
        <v>507</v>
      </c>
      <c r="B32" s="330" t="s">
        <v>532</v>
      </c>
      <c r="C32" s="334">
        <v>16.8</v>
      </c>
      <c r="D32" s="330">
        <v>725</v>
      </c>
      <c r="E32" s="334">
        <v>2.2999999999999998</v>
      </c>
      <c r="F32" s="330" t="s">
        <v>560</v>
      </c>
      <c r="G32" s="337">
        <v>0</v>
      </c>
      <c r="H32" s="334">
        <v>0</v>
      </c>
      <c r="I32" s="330" t="s">
        <v>581</v>
      </c>
      <c r="J32" s="330">
        <v>788</v>
      </c>
      <c r="K32" s="334">
        <v>5.4</v>
      </c>
      <c r="L32" s="330" t="s">
        <v>617</v>
      </c>
      <c r="M32" s="330">
        <v>-63</v>
      </c>
      <c r="N32" s="334">
        <v>-0.4</v>
      </c>
    </row>
    <row r="33" spans="1:14">
      <c r="A33" s="326" t="s">
        <v>508</v>
      </c>
      <c r="B33" s="330" t="s">
        <v>533</v>
      </c>
      <c r="C33" s="334">
        <v>22.2</v>
      </c>
      <c r="D33" s="330" t="s">
        <v>550</v>
      </c>
      <c r="E33" s="334">
        <v>3.4</v>
      </c>
      <c r="F33" s="330">
        <v>765</v>
      </c>
      <c r="G33" s="337">
        <v>-8</v>
      </c>
      <c r="H33" s="334">
        <v>-1</v>
      </c>
      <c r="I33" s="330" t="s">
        <v>582</v>
      </c>
      <c r="J33" s="330" t="s">
        <v>594</v>
      </c>
      <c r="K33" s="334">
        <v>4.9000000000000004</v>
      </c>
      <c r="L33" s="330" t="s">
        <v>618</v>
      </c>
      <c r="M33" s="330" t="s">
        <v>630</v>
      </c>
      <c r="N33" s="334">
        <v>2.9</v>
      </c>
    </row>
    <row r="34" spans="1:14">
      <c r="A34" s="326" t="s">
        <v>509</v>
      </c>
      <c r="B34" s="330" t="s">
        <v>534</v>
      </c>
      <c r="C34" s="334">
        <v>21.9</v>
      </c>
      <c r="D34" s="330" t="s">
        <v>551</v>
      </c>
      <c r="E34" s="334">
        <v>3.8</v>
      </c>
      <c r="F34" s="330">
        <v>619</v>
      </c>
      <c r="G34" s="337">
        <v>39</v>
      </c>
      <c r="H34" s="334">
        <v>6.7</v>
      </c>
      <c r="I34" s="330" t="s">
        <v>583</v>
      </c>
      <c r="J34" s="330" t="s">
        <v>595</v>
      </c>
      <c r="K34" s="334">
        <v>7.5</v>
      </c>
      <c r="L34" s="330" t="s">
        <v>619</v>
      </c>
      <c r="M34" s="330">
        <v>867</v>
      </c>
      <c r="N34" s="334">
        <v>2.2999999999999998</v>
      </c>
    </row>
    <row r="35" spans="1:14">
      <c r="A35" s="326" t="s">
        <v>280</v>
      </c>
      <c r="B35" s="330" t="s">
        <v>535</v>
      </c>
      <c r="C35" s="334">
        <v>26.5</v>
      </c>
      <c r="D35" s="330" t="s">
        <v>552</v>
      </c>
      <c r="E35" s="334">
        <v>1.8</v>
      </c>
      <c r="F35" s="330">
        <v>443</v>
      </c>
      <c r="G35" s="337">
        <v>18</v>
      </c>
      <c r="H35" s="334">
        <v>4.2</v>
      </c>
      <c r="I35" s="330" t="s">
        <v>584</v>
      </c>
      <c r="J35" s="330" t="s">
        <v>596</v>
      </c>
      <c r="K35" s="334">
        <v>6.4</v>
      </c>
      <c r="L35" s="330" t="s">
        <v>620</v>
      </c>
      <c r="M35" s="330">
        <v>-138</v>
      </c>
      <c r="N35" s="334">
        <v>-0.2</v>
      </c>
    </row>
    <row r="36" spans="1:14">
      <c r="A36" s="326" t="s">
        <v>281</v>
      </c>
      <c r="B36" s="330" t="s">
        <v>536</v>
      </c>
      <c r="C36" s="334">
        <v>31.1</v>
      </c>
      <c r="D36" s="330" t="s">
        <v>553</v>
      </c>
      <c r="E36" s="334">
        <v>4</v>
      </c>
      <c r="F36" s="330" t="s">
        <v>561</v>
      </c>
      <c r="G36" s="337">
        <v>-65</v>
      </c>
      <c r="H36" s="334">
        <v>-5.6</v>
      </c>
      <c r="I36" s="330" t="s">
        <v>585</v>
      </c>
      <c r="J36" s="330" t="s">
        <v>597</v>
      </c>
      <c r="K36" s="334">
        <v>7.4</v>
      </c>
      <c r="L36" s="330" t="s">
        <v>621</v>
      </c>
      <c r="M36" s="330" t="s">
        <v>631</v>
      </c>
      <c r="N36" s="334">
        <v>1.8</v>
      </c>
    </row>
    <row r="37" spans="1:14">
      <c r="A37" s="326" t="s">
        <v>510</v>
      </c>
      <c r="B37" s="330" t="s">
        <v>537</v>
      </c>
      <c r="C37" s="334">
        <v>20.9</v>
      </c>
      <c r="D37" s="330" t="s">
        <v>554</v>
      </c>
      <c r="E37" s="334">
        <v>2.2999999999999998</v>
      </c>
      <c r="F37" s="330" t="s">
        <v>562</v>
      </c>
      <c r="G37" s="337">
        <v>-77</v>
      </c>
      <c r="H37" s="334">
        <v>-3</v>
      </c>
      <c r="I37" s="330" t="s">
        <v>586</v>
      </c>
      <c r="J37" s="330" t="s">
        <v>598</v>
      </c>
      <c r="K37" s="334">
        <v>7</v>
      </c>
      <c r="L37" s="330" t="s">
        <v>622</v>
      </c>
      <c r="M37" s="330">
        <v>-149</v>
      </c>
      <c r="N37" s="334">
        <v>-0.4</v>
      </c>
    </row>
    <row r="38" spans="1:14">
      <c r="A38" s="326" t="s">
        <v>511</v>
      </c>
      <c r="B38" s="330" t="s">
        <v>538</v>
      </c>
      <c r="C38" s="334">
        <v>23.5</v>
      </c>
      <c r="D38" s="330" t="s">
        <v>555</v>
      </c>
      <c r="E38" s="334">
        <v>3.5</v>
      </c>
      <c r="F38" s="330">
        <v>181</v>
      </c>
      <c r="G38" s="337">
        <v>30</v>
      </c>
      <c r="H38" s="334">
        <v>19.899999999999999</v>
      </c>
      <c r="I38" s="330" t="s">
        <v>587</v>
      </c>
      <c r="J38" s="330">
        <v>639</v>
      </c>
      <c r="K38" s="334">
        <v>5.7</v>
      </c>
      <c r="L38" s="330" t="s">
        <v>623</v>
      </c>
      <c r="M38" s="330">
        <v>712</v>
      </c>
      <c r="N38" s="334">
        <v>2.5</v>
      </c>
    </row>
    <row r="39" spans="1:14">
      <c r="A39" s="326" t="s">
        <v>512</v>
      </c>
      <c r="B39" s="330" t="s">
        <v>539</v>
      </c>
      <c r="C39" s="334">
        <v>36.1</v>
      </c>
      <c r="D39" s="330" t="s">
        <v>556</v>
      </c>
      <c r="E39" s="334">
        <v>1.1000000000000001</v>
      </c>
      <c r="F39" s="330" t="s">
        <v>563</v>
      </c>
      <c r="G39" s="337">
        <v>-25</v>
      </c>
      <c r="H39" s="334">
        <v>-2.2999999999999998</v>
      </c>
      <c r="I39" s="330" t="s">
        <v>588</v>
      </c>
      <c r="J39" s="330">
        <v>817</v>
      </c>
      <c r="K39" s="334">
        <v>1.5</v>
      </c>
      <c r="L39" s="330" t="s">
        <v>624</v>
      </c>
      <c r="M39" s="330">
        <v>945</v>
      </c>
      <c r="N39" s="334">
        <v>0.9</v>
      </c>
    </row>
    <row r="40" spans="1:14">
      <c r="A40" s="327" t="s">
        <v>282</v>
      </c>
      <c r="B40" s="331" t="s">
        <v>540</v>
      </c>
      <c r="C40" s="335">
        <v>12.5</v>
      </c>
      <c r="D40" s="331">
        <v>167</v>
      </c>
      <c r="E40" s="335">
        <v>1.9</v>
      </c>
      <c r="F40" s="331">
        <v>88</v>
      </c>
      <c r="G40" s="338">
        <v>-3</v>
      </c>
      <c r="H40" s="335">
        <v>-3.3</v>
      </c>
      <c r="I40" s="331" t="s">
        <v>589</v>
      </c>
      <c r="J40" s="331">
        <v>115</v>
      </c>
      <c r="K40" s="335">
        <v>5</v>
      </c>
      <c r="L40" s="331" t="s">
        <v>597</v>
      </c>
      <c r="M40" s="331">
        <v>55</v>
      </c>
      <c r="N40" s="335">
        <v>0.9</v>
      </c>
    </row>
    <row r="41" spans="1:14">
      <c r="A41" s="46" t="s">
        <v>283</v>
      </c>
      <c r="B41" s="47"/>
      <c r="C41" s="44"/>
      <c r="D41" s="47"/>
      <c r="E41" s="44"/>
      <c r="F41" s="47"/>
      <c r="G41" s="47"/>
      <c r="H41" s="44"/>
      <c r="I41" s="47"/>
      <c r="J41" s="47"/>
      <c r="K41" s="44"/>
      <c r="L41" s="47"/>
      <c r="M41" s="47"/>
      <c r="N41" s="44"/>
    </row>
    <row r="42" spans="1:14">
      <c r="A42" s="46" t="s">
        <v>284</v>
      </c>
      <c r="B42" s="47"/>
      <c r="C42" s="44"/>
      <c r="D42" s="47"/>
      <c r="E42" s="44"/>
      <c r="F42" s="47"/>
      <c r="G42" s="47"/>
      <c r="H42" s="44"/>
      <c r="I42" s="47"/>
      <c r="J42" s="47"/>
      <c r="K42" s="44"/>
      <c r="L42" s="47"/>
      <c r="M42" s="47"/>
      <c r="N42" s="44"/>
    </row>
  </sheetData>
  <mergeCells count="8">
    <mergeCell ref="D6:E6"/>
    <mergeCell ref="G6:H6"/>
    <mergeCell ref="J6:K6"/>
    <mergeCell ref="M6:N6"/>
    <mergeCell ref="D5:E5"/>
    <mergeCell ref="G5:H5"/>
    <mergeCell ref="J5:K5"/>
    <mergeCell ref="M5:N5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7"/>
  <sheetViews>
    <sheetView workbookViewId="0">
      <selection activeCell="F2" sqref="F2"/>
    </sheetView>
  </sheetViews>
  <sheetFormatPr baseColWidth="10" defaultRowHeight="12.75"/>
  <cols>
    <col min="1" max="1" width="20.5703125" customWidth="1"/>
  </cols>
  <sheetData>
    <row r="1" spans="1:19" ht="15">
      <c r="A1" s="218" t="s">
        <v>173</v>
      </c>
      <c r="B1" s="208"/>
      <c r="C1" s="208"/>
      <c r="D1" s="208"/>
      <c r="E1" s="208"/>
      <c r="F1" s="208"/>
      <c r="G1" s="208"/>
      <c r="H1" s="9"/>
      <c r="I1" s="9"/>
      <c r="J1" s="3"/>
    </row>
    <row r="2" spans="1:19" ht="15">
      <c r="A2" s="219" t="s">
        <v>632</v>
      </c>
      <c r="B2" s="208"/>
      <c r="C2" s="208"/>
      <c r="D2" s="208"/>
      <c r="E2" s="208"/>
      <c r="F2" s="208"/>
      <c r="G2" s="208"/>
      <c r="H2" s="9"/>
      <c r="I2" s="9"/>
      <c r="J2" s="3"/>
    </row>
    <row r="4" spans="1:19">
      <c r="A4" s="89"/>
      <c r="B4" s="153" t="s">
        <v>102</v>
      </c>
      <c r="C4" s="154"/>
      <c r="D4" s="155"/>
      <c r="E4" s="158" t="s">
        <v>174</v>
      </c>
      <c r="F4" s="159"/>
      <c r="G4" s="160"/>
      <c r="H4" s="158" t="s">
        <v>175</v>
      </c>
      <c r="I4" s="163"/>
      <c r="J4" s="160"/>
      <c r="K4" s="158" t="s">
        <v>178</v>
      </c>
      <c r="L4" s="164"/>
      <c r="M4" s="160"/>
      <c r="N4" s="158" t="s">
        <v>179</v>
      </c>
      <c r="O4" s="164"/>
      <c r="P4" s="160"/>
      <c r="Q4" s="166" t="s">
        <v>180</v>
      </c>
      <c r="R4" s="164"/>
      <c r="S4" s="160"/>
    </row>
    <row r="5" spans="1:19">
      <c r="A5" s="29" t="s">
        <v>43</v>
      </c>
      <c r="B5" s="156"/>
      <c r="C5" s="38"/>
      <c r="D5" s="157"/>
      <c r="E5" s="161" t="s">
        <v>176</v>
      </c>
      <c r="F5" s="39"/>
      <c r="G5" s="162"/>
      <c r="H5" s="161" t="s">
        <v>177</v>
      </c>
      <c r="I5" s="41"/>
      <c r="J5" s="162"/>
      <c r="K5" s="161" t="s">
        <v>181</v>
      </c>
      <c r="L5" s="40"/>
      <c r="M5" s="162"/>
      <c r="N5" s="161" t="s">
        <v>182</v>
      </c>
      <c r="O5" s="165"/>
      <c r="P5" s="162"/>
      <c r="Q5" s="161"/>
      <c r="R5" s="40"/>
      <c r="S5" s="162"/>
    </row>
    <row r="6" spans="1:19">
      <c r="A6" s="152"/>
      <c r="B6" s="21"/>
      <c r="C6" s="42"/>
      <c r="D6" s="157"/>
      <c r="E6" s="21"/>
      <c r="F6" s="41"/>
      <c r="G6" s="162"/>
      <c r="H6" s="21"/>
      <c r="I6" s="41"/>
      <c r="J6" s="162"/>
      <c r="K6" s="21"/>
      <c r="L6" s="40"/>
      <c r="M6" s="162"/>
      <c r="N6" s="21"/>
      <c r="O6" s="165"/>
      <c r="P6" s="162"/>
      <c r="Q6" s="21"/>
      <c r="R6" s="40"/>
      <c r="S6" s="162"/>
    </row>
    <row r="7" spans="1:19">
      <c r="A7" s="30"/>
      <c r="B7" s="167" t="s">
        <v>110</v>
      </c>
      <c r="C7" s="167" t="s">
        <v>116</v>
      </c>
      <c r="D7" s="167" t="s">
        <v>117</v>
      </c>
      <c r="E7" s="167" t="s">
        <v>110</v>
      </c>
      <c r="F7" s="167" t="s">
        <v>116</v>
      </c>
      <c r="G7" s="167" t="s">
        <v>117</v>
      </c>
      <c r="H7" s="167" t="s">
        <v>110</v>
      </c>
      <c r="I7" s="167" t="s">
        <v>116</v>
      </c>
      <c r="J7" s="167" t="s">
        <v>117</v>
      </c>
      <c r="K7" s="168" t="s">
        <v>110</v>
      </c>
      <c r="L7" s="167" t="s">
        <v>116</v>
      </c>
      <c r="M7" s="167" t="s">
        <v>117</v>
      </c>
      <c r="N7" s="168" t="s">
        <v>110</v>
      </c>
      <c r="O7" s="167" t="s">
        <v>116</v>
      </c>
      <c r="P7" s="167" t="s">
        <v>117</v>
      </c>
      <c r="Q7" s="168" t="s">
        <v>110</v>
      </c>
      <c r="R7" s="167" t="s">
        <v>116</v>
      </c>
      <c r="S7" s="167" t="s">
        <v>117</v>
      </c>
    </row>
    <row r="8" spans="1:19">
      <c r="A8" s="69"/>
      <c r="B8" s="169"/>
      <c r="C8" s="170"/>
      <c r="D8" s="170"/>
      <c r="E8" s="169"/>
      <c r="F8" s="170"/>
      <c r="G8" s="170"/>
      <c r="H8" s="169"/>
      <c r="I8" s="170"/>
      <c r="J8" s="170"/>
      <c r="K8" s="169"/>
      <c r="L8" s="170"/>
      <c r="M8" s="170"/>
      <c r="N8" s="169"/>
      <c r="O8" s="170"/>
      <c r="P8" s="170"/>
      <c r="Q8" s="169"/>
      <c r="R8" s="170"/>
      <c r="S8" s="170"/>
    </row>
    <row r="9" spans="1:19">
      <c r="A9" s="96" t="s">
        <v>44</v>
      </c>
      <c r="B9" s="75" t="s">
        <v>636</v>
      </c>
      <c r="C9" s="71">
        <f>+F9+I9+'[1]rechte Seite FRANZÖSISCH'!B9+'[1]rechte Seite FRANZÖSISCH'!E9+'[1]rechte Seite FRANZÖSISCH'!H9</f>
        <v>27338</v>
      </c>
      <c r="D9" s="71">
        <f>+G9+J9+'[1]rechte Seite FRANZÖSISCH'!C9+'[1]rechte Seite FRANZÖSISCH'!F9+'[1]rechte Seite FRANZÖSISCH'!I9</f>
        <v>11350</v>
      </c>
      <c r="E9" s="71">
        <v>34005</v>
      </c>
      <c r="F9" s="71">
        <v>23428</v>
      </c>
      <c r="G9" s="71">
        <v>10577</v>
      </c>
      <c r="H9" s="71">
        <v>4683</v>
      </c>
      <c r="I9" s="71">
        <v>3910</v>
      </c>
      <c r="J9" s="71">
        <v>773</v>
      </c>
      <c r="K9" s="71">
        <v>6041</v>
      </c>
      <c r="L9" s="71">
        <v>4432</v>
      </c>
      <c r="M9" s="71">
        <v>1609</v>
      </c>
      <c r="N9" s="71">
        <v>1521</v>
      </c>
      <c r="O9" s="71">
        <v>367</v>
      </c>
      <c r="P9" s="71">
        <v>1154</v>
      </c>
      <c r="Q9" s="71">
        <v>49</v>
      </c>
      <c r="R9" s="71">
        <v>1</v>
      </c>
      <c r="S9" s="71">
        <v>48</v>
      </c>
    </row>
    <row r="10" spans="1:19">
      <c r="A10" s="96" t="s">
        <v>45</v>
      </c>
      <c r="B10" s="75" t="s">
        <v>637</v>
      </c>
      <c r="C10" s="75" t="s">
        <v>638</v>
      </c>
      <c r="D10" s="75" t="s">
        <v>639</v>
      </c>
      <c r="E10" s="71">
        <v>30858</v>
      </c>
      <c r="F10" s="71">
        <v>21291</v>
      </c>
      <c r="G10" s="71">
        <v>9567</v>
      </c>
      <c r="H10" s="71">
        <v>4670</v>
      </c>
      <c r="I10" s="71">
        <v>3904</v>
      </c>
      <c r="J10" s="71">
        <v>766</v>
      </c>
      <c r="K10" s="71">
        <v>4947</v>
      </c>
      <c r="L10" s="71">
        <v>3632</v>
      </c>
      <c r="M10" s="71">
        <v>1315</v>
      </c>
      <c r="N10" s="71">
        <v>1022</v>
      </c>
      <c r="O10" s="71">
        <v>260</v>
      </c>
      <c r="P10" s="71">
        <v>762</v>
      </c>
      <c r="Q10" s="71">
        <v>28</v>
      </c>
      <c r="R10" s="71">
        <v>0</v>
      </c>
      <c r="S10" s="71">
        <v>28</v>
      </c>
    </row>
    <row r="11" spans="1:19">
      <c r="A11" s="96" t="s">
        <v>46</v>
      </c>
      <c r="B11" s="71">
        <f>+E11+H11+'[1]rechte Seite FRANZÖSISCH'!A11+'[1]rechte Seite FRANZÖSISCH'!D11+'[1]rechte Seite FRANZÖSISCH'!G11</f>
        <v>35058</v>
      </c>
      <c r="C11" s="71">
        <f>+F11+I11+'[1]rechte Seite FRANZÖSISCH'!B11+'[1]rechte Seite FRANZÖSISCH'!E11+'[1]rechte Seite FRANZÖSISCH'!H11</f>
        <v>24893</v>
      </c>
      <c r="D11" s="71">
        <f>+G11+J11+'[1]rechte Seite FRANZÖSISCH'!C11+'[1]rechte Seite FRANZÖSISCH'!F11+'[1]rechte Seite FRANZÖSISCH'!I11</f>
        <v>10165</v>
      </c>
      <c r="E11" s="71">
        <v>30399</v>
      </c>
      <c r="F11" s="71">
        <v>20996</v>
      </c>
      <c r="G11" s="71">
        <v>9403</v>
      </c>
      <c r="H11" s="71">
        <v>4659</v>
      </c>
      <c r="I11" s="71">
        <v>3897</v>
      </c>
      <c r="J11" s="71">
        <v>762</v>
      </c>
      <c r="K11" s="71">
        <v>4650</v>
      </c>
      <c r="L11" s="71">
        <v>3407</v>
      </c>
      <c r="M11" s="71">
        <v>1243</v>
      </c>
      <c r="N11" s="71">
        <v>182</v>
      </c>
      <c r="O11" s="71">
        <v>102</v>
      </c>
      <c r="P11" s="71">
        <v>80</v>
      </c>
      <c r="Q11" s="71">
        <v>0</v>
      </c>
      <c r="R11" s="71">
        <v>0</v>
      </c>
      <c r="S11" s="71">
        <v>0</v>
      </c>
    </row>
    <row r="12" spans="1:19">
      <c r="A12" s="96" t="s">
        <v>47</v>
      </c>
      <c r="B12" s="71">
        <f>+E12+H12+'[1]rechte Seite FRANZÖSISCH'!A12+'[1]rechte Seite FRANZÖSISCH'!D12+'[1]rechte Seite FRANZÖSISCH'!G12</f>
        <v>42630</v>
      </c>
      <c r="C12" s="71">
        <f>+F12+I12+'[1]rechte Seite FRANZÖSISCH'!B12+'[1]rechte Seite FRANZÖSISCH'!E12+'[1]rechte Seite FRANZÖSISCH'!H12</f>
        <v>29667</v>
      </c>
      <c r="D12" s="71">
        <f>+G12+J12+'[1]rechte Seite FRANZÖSISCH'!C12+'[1]rechte Seite FRANZÖSISCH'!F12+'[1]rechte Seite FRANZÖSISCH'!I12</f>
        <v>12963</v>
      </c>
      <c r="E12" s="71">
        <v>30364</v>
      </c>
      <c r="F12" s="71">
        <v>20973</v>
      </c>
      <c r="G12" s="71">
        <v>9391</v>
      </c>
      <c r="H12" s="71">
        <v>4655</v>
      </c>
      <c r="I12" s="71">
        <v>3894</v>
      </c>
      <c r="J12" s="71">
        <v>761</v>
      </c>
      <c r="K12" s="71">
        <v>4645</v>
      </c>
      <c r="L12" s="71">
        <v>3403</v>
      </c>
      <c r="M12" s="71">
        <v>1242</v>
      </c>
      <c r="N12" s="71">
        <v>182</v>
      </c>
      <c r="O12" s="71">
        <v>102</v>
      </c>
      <c r="P12" s="71">
        <v>80</v>
      </c>
      <c r="Q12" s="71">
        <v>0</v>
      </c>
      <c r="R12" s="71">
        <v>0</v>
      </c>
      <c r="S12" s="71">
        <v>0</v>
      </c>
    </row>
    <row r="13" spans="1:19">
      <c r="A13" s="97" t="s">
        <v>48</v>
      </c>
      <c r="B13" s="101">
        <f>+E13+H13+'[1]rechte Seite FRANZÖSISCH'!A13+'[1]rechte Seite FRANZÖSISCH'!D13+'[1]rechte Seite FRANZÖSISCH'!G13</f>
        <v>6202</v>
      </c>
      <c r="C13" s="101">
        <f>+F13+I13+'[1]rechte Seite FRANZÖSISCH'!B13+'[1]rechte Seite FRANZÖSISCH'!E13+'[1]rechte Seite FRANZÖSISCH'!H13</f>
        <v>4037</v>
      </c>
      <c r="D13" s="101">
        <f>+G13+J13+'[1]rechte Seite FRANZÖSISCH'!C13+'[1]rechte Seite FRANZÖSISCH'!F13+'[1]rechte Seite FRANZÖSISCH'!I13</f>
        <v>2165</v>
      </c>
      <c r="E13" s="101">
        <v>160</v>
      </c>
      <c r="F13" s="101">
        <v>109</v>
      </c>
      <c r="G13" s="101">
        <v>51</v>
      </c>
      <c r="H13" s="101">
        <v>45</v>
      </c>
      <c r="I13" s="101">
        <v>36</v>
      </c>
      <c r="J13" s="101">
        <v>9</v>
      </c>
      <c r="K13" s="101">
        <v>98</v>
      </c>
      <c r="L13" s="101">
        <v>85</v>
      </c>
      <c r="M13" s="101">
        <v>13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</row>
    <row r="14" spans="1:19">
      <c r="A14" s="98" t="s">
        <v>49</v>
      </c>
      <c r="B14" s="101">
        <f>+E14+H14+'[1]rechte Seite FRANZÖSISCH'!A14+'[1]rechte Seite FRANZÖSISCH'!D14+'[1]rechte Seite FRANZÖSISCH'!G14</f>
        <v>5290</v>
      </c>
      <c r="C14" s="101">
        <f>+F14+I14+'[1]rechte Seite FRANZÖSISCH'!B14+'[1]rechte Seite FRANZÖSISCH'!E14+'[1]rechte Seite FRANZÖSISCH'!H14</f>
        <v>3746</v>
      </c>
      <c r="D14" s="101">
        <f>+G14+J14+'[1]rechte Seite FRANZÖSISCH'!C14+'[1]rechte Seite FRANZÖSISCH'!F14+'[1]rechte Seite FRANZÖSISCH'!I14</f>
        <v>1544</v>
      </c>
      <c r="E14" s="101">
        <v>441</v>
      </c>
      <c r="F14" s="101">
        <v>229</v>
      </c>
      <c r="G14" s="101">
        <v>212</v>
      </c>
      <c r="H14" s="101">
        <v>17</v>
      </c>
      <c r="I14" s="101">
        <v>8</v>
      </c>
      <c r="J14" s="101">
        <v>9</v>
      </c>
      <c r="K14" s="101">
        <v>15</v>
      </c>
      <c r="L14" s="101">
        <v>7</v>
      </c>
      <c r="M14" s="101">
        <v>8</v>
      </c>
      <c r="N14" s="101">
        <v>71</v>
      </c>
      <c r="O14" s="101">
        <v>27</v>
      </c>
      <c r="P14" s="101">
        <v>44</v>
      </c>
      <c r="Q14" s="101">
        <v>0</v>
      </c>
      <c r="R14" s="101">
        <v>0</v>
      </c>
      <c r="S14" s="101">
        <v>0</v>
      </c>
    </row>
    <row r="15" spans="1:19">
      <c r="A15" s="97" t="s">
        <v>50</v>
      </c>
      <c r="B15" s="101">
        <f>+E15+H15+'[1]rechte Seite FRANZÖSISCH'!A15+'[1]rechte Seite FRANZÖSISCH'!D15+'[1]rechte Seite FRANZÖSISCH'!G15</f>
        <v>4913</v>
      </c>
      <c r="C15" s="101">
        <f>+F15+I15+'[1]rechte Seite FRANZÖSISCH'!B15+'[1]rechte Seite FRANZÖSISCH'!E15+'[1]rechte Seite FRANZÖSISCH'!H15</f>
        <v>3550</v>
      </c>
      <c r="D15" s="101">
        <f>+G15+J15+'[1]rechte Seite FRANZÖSISCH'!C15+'[1]rechte Seite FRANZÖSISCH'!F15+'[1]rechte Seite FRANZÖSISCH'!I15</f>
        <v>1363</v>
      </c>
      <c r="E15" s="101">
        <v>64</v>
      </c>
      <c r="F15" s="101">
        <v>26</v>
      </c>
      <c r="G15" s="101">
        <v>38</v>
      </c>
      <c r="H15" s="101">
        <v>22</v>
      </c>
      <c r="I15" s="101">
        <v>19</v>
      </c>
      <c r="J15" s="101">
        <v>3</v>
      </c>
      <c r="K15" s="101">
        <v>6</v>
      </c>
      <c r="L15" s="101">
        <v>5</v>
      </c>
      <c r="M15" s="101">
        <v>1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</row>
    <row r="16" spans="1:19">
      <c r="A16" s="97" t="s">
        <v>51</v>
      </c>
      <c r="B16" s="101">
        <f>+E16+H16+'[1]rechte Seite FRANZÖSISCH'!A16+'[1]rechte Seite FRANZÖSISCH'!D16+'[1]rechte Seite FRANZÖSISCH'!G16</f>
        <v>11245</v>
      </c>
      <c r="C16" s="101">
        <f>+F16+I16+'[1]rechte Seite FRANZÖSISCH'!B16+'[1]rechte Seite FRANZÖSISCH'!E16+'[1]rechte Seite FRANZÖSISCH'!H16</f>
        <v>8494</v>
      </c>
      <c r="D16" s="101">
        <f>+G16+J16+'[1]rechte Seite FRANZÖSISCH'!C16+'[1]rechte Seite FRANZÖSISCH'!F16+'[1]rechte Seite FRANZÖSISCH'!I16</f>
        <v>2751</v>
      </c>
      <c r="E16" s="101">
        <v>8712</v>
      </c>
      <c r="F16" s="101">
        <v>6265</v>
      </c>
      <c r="G16" s="101">
        <v>2447</v>
      </c>
      <c r="H16" s="101">
        <v>2435</v>
      </c>
      <c r="I16" s="101">
        <v>2144</v>
      </c>
      <c r="J16" s="101">
        <v>291</v>
      </c>
      <c r="K16" s="101">
        <v>1828</v>
      </c>
      <c r="L16" s="101">
        <v>1419</v>
      </c>
      <c r="M16" s="101">
        <v>409</v>
      </c>
      <c r="N16" s="101">
        <v>2</v>
      </c>
      <c r="O16" s="101">
        <v>2</v>
      </c>
      <c r="P16" s="101">
        <v>0</v>
      </c>
      <c r="Q16" s="101">
        <v>0</v>
      </c>
      <c r="R16" s="101">
        <v>0</v>
      </c>
      <c r="S16" s="101">
        <v>0</v>
      </c>
    </row>
    <row r="17" spans="1:19">
      <c r="A17" s="97" t="s">
        <v>52</v>
      </c>
      <c r="B17" s="101">
        <f>+E17+H17+'[1]rechte Seite FRANZÖSISCH'!A17+'[1]rechte Seite FRANZÖSISCH'!D17+'[1]rechte Seite FRANZÖSISCH'!G17</f>
        <v>182</v>
      </c>
      <c r="C17" s="101">
        <f>+F17+I17+'[1]rechte Seite FRANZÖSISCH'!B17+'[1]rechte Seite FRANZÖSISCH'!E17+'[1]rechte Seite FRANZÖSISCH'!H17</f>
        <v>69</v>
      </c>
      <c r="D17" s="101">
        <f>+G17+J17+'[1]rechte Seite FRANZÖSISCH'!C17+'[1]rechte Seite FRANZÖSISCH'!F17+'[1]rechte Seite FRANZÖSISCH'!I17</f>
        <v>113</v>
      </c>
      <c r="E17" s="101">
        <v>91</v>
      </c>
      <c r="F17" s="101">
        <v>33</v>
      </c>
      <c r="G17" s="101">
        <v>58</v>
      </c>
      <c r="H17" s="101">
        <v>5</v>
      </c>
      <c r="I17" s="101">
        <v>2</v>
      </c>
      <c r="J17" s="101">
        <v>3</v>
      </c>
      <c r="K17" s="101">
        <v>7</v>
      </c>
      <c r="L17" s="101">
        <v>4</v>
      </c>
      <c r="M17" s="101">
        <v>3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</row>
    <row r="18" spans="1:19">
      <c r="A18" s="97" t="s">
        <v>53</v>
      </c>
      <c r="B18" s="101">
        <f>+E18+H18+'[1]rechte Seite FRANZÖSISCH'!A18+'[1]rechte Seite FRANZÖSISCH'!D18+'[1]rechte Seite FRANZÖSISCH'!G18</f>
        <v>1849</v>
      </c>
      <c r="C18" s="101">
        <f>+F18+I18+'[1]rechte Seite FRANZÖSISCH'!B18+'[1]rechte Seite FRANZÖSISCH'!E18+'[1]rechte Seite FRANZÖSISCH'!H18</f>
        <v>1231</v>
      </c>
      <c r="D18" s="101">
        <f>+G18+J18+'[1]rechte Seite FRANZÖSISCH'!C18+'[1]rechte Seite FRANZÖSISCH'!F18+'[1]rechte Seite FRANZÖSISCH'!I18</f>
        <v>618</v>
      </c>
      <c r="E18" s="101">
        <v>1667</v>
      </c>
      <c r="F18" s="101">
        <v>1079</v>
      </c>
      <c r="G18" s="101">
        <v>588</v>
      </c>
      <c r="H18" s="101">
        <v>176</v>
      </c>
      <c r="I18" s="101">
        <v>147</v>
      </c>
      <c r="J18" s="101">
        <v>29</v>
      </c>
      <c r="K18" s="101">
        <v>483</v>
      </c>
      <c r="L18" s="101">
        <v>344</v>
      </c>
      <c r="M18" s="101">
        <v>139</v>
      </c>
      <c r="N18" s="101">
        <v>5</v>
      </c>
      <c r="O18" s="101">
        <v>2</v>
      </c>
      <c r="P18" s="101">
        <v>3</v>
      </c>
      <c r="Q18" s="101">
        <v>0</v>
      </c>
      <c r="R18" s="101">
        <v>0</v>
      </c>
      <c r="S18" s="101">
        <v>0</v>
      </c>
    </row>
    <row r="19" spans="1:19">
      <c r="A19" s="97" t="s">
        <v>54</v>
      </c>
      <c r="B19" s="101">
        <f>+E19+H19+'[1]rechte Seite FRANZÖSISCH'!A19+'[1]rechte Seite FRANZÖSISCH'!D19+'[1]rechte Seite FRANZÖSISCH'!G19</f>
        <v>1991</v>
      </c>
      <c r="C19" s="101">
        <f>+F19+I19+'[1]rechte Seite FRANZÖSISCH'!B19+'[1]rechte Seite FRANZÖSISCH'!E19+'[1]rechte Seite FRANZÖSISCH'!H19</f>
        <v>1537</v>
      </c>
      <c r="D19" s="101">
        <f>+G19+J19+'[1]rechte Seite FRANZÖSISCH'!C19+'[1]rechte Seite FRANZÖSISCH'!F19+'[1]rechte Seite FRANZÖSISCH'!I19</f>
        <v>454</v>
      </c>
      <c r="E19" s="101">
        <v>149</v>
      </c>
      <c r="F19" s="101">
        <v>107</v>
      </c>
      <c r="G19" s="101">
        <v>42</v>
      </c>
      <c r="H19" s="101">
        <v>12</v>
      </c>
      <c r="I19" s="101">
        <v>9</v>
      </c>
      <c r="J19" s="101">
        <v>3</v>
      </c>
      <c r="K19" s="101">
        <v>23</v>
      </c>
      <c r="L19" s="101">
        <v>14</v>
      </c>
      <c r="M19" s="101">
        <v>9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</row>
    <row r="20" spans="1:19">
      <c r="A20" s="97" t="s">
        <v>55</v>
      </c>
      <c r="B20" s="101">
        <f>+E20+H20+'[1]rechte Seite FRANZÖSISCH'!A20+'[1]rechte Seite FRANZÖSISCH'!D20+'[1]rechte Seite FRANZÖSISCH'!G20</f>
        <v>1799</v>
      </c>
      <c r="C20" s="101">
        <f>+F20+I20+'[1]rechte Seite FRANZÖSISCH'!B20+'[1]rechte Seite FRANZÖSISCH'!E20+'[1]rechte Seite FRANZÖSISCH'!H20</f>
        <v>1295</v>
      </c>
      <c r="D20" s="101">
        <f>+G20+J20+'[1]rechte Seite FRANZÖSISCH'!C20+'[1]rechte Seite FRANZÖSISCH'!F20+'[1]rechte Seite FRANZÖSISCH'!I20</f>
        <v>504</v>
      </c>
      <c r="E20" s="101">
        <v>950</v>
      </c>
      <c r="F20" s="101">
        <v>636</v>
      </c>
      <c r="G20" s="101">
        <v>314</v>
      </c>
      <c r="H20" s="101">
        <v>842</v>
      </c>
      <c r="I20" s="101">
        <v>655</v>
      </c>
      <c r="J20" s="101">
        <v>187</v>
      </c>
      <c r="K20" s="101">
        <v>142</v>
      </c>
      <c r="L20" s="101">
        <v>119</v>
      </c>
      <c r="M20" s="101">
        <v>23</v>
      </c>
      <c r="N20" s="101">
        <v>1</v>
      </c>
      <c r="O20" s="101">
        <v>1</v>
      </c>
      <c r="P20" s="101">
        <v>0</v>
      </c>
      <c r="Q20" s="101">
        <v>0</v>
      </c>
      <c r="R20" s="101">
        <v>0</v>
      </c>
      <c r="S20" s="101">
        <v>0</v>
      </c>
    </row>
    <row r="21" spans="1:19">
      <c r="A21" s="97" t="s">
        <v>56</v>
      </c>
      <c r="B21" s="101">
        <f>+E21+H21+'[1]rechte Seite FRANZÖSISCH'!A21+'[1]rechte Seite FRANZÖSISCH'!D21+'[1]rechte Seite FRANZÖSISCH'!G21</f>
        <v>641</v>
      </c>
      <c r="C21" s="101">
        <f>+F21+I21+'[1]rechte Seite FRANZÖSISCH'!B21+'[1]rechte Seite FRANZÖSISCH'!E21+'[1]rechte Seite FRANZÖSISCH'!H21</f>
        <v>451</v>
      </c>
      <c r="D21" s="101">
        <f>+G21+J21+'[1]rechte Seite FRANZÖSISCH'!C21+'[1]rechte Seite FRANZÖSISCH'!F21+'[1]rechte Seite FRANZÖSISCH'!I21</f>
        <v>190</v>
      </c>
      <c r="E21" s="101">
        <v>99</v>
      </c>
      <c r="F21" s="101">
        <v>68</v>
      </c>
      <c r="G21" s="101">
        <v>31</v>
      </c>
      <c r="H21" s="101">
        <v>54</v>
      </c>
      <c r="I21" s="101">
        <v>37</v>
      </c>
      <c r="J21" s="101">
        <v>17</v>
      </c>
      <c r="K21" s="101">
        <v>6</v>
      </c>
      <c r="L21" s="101">
        <v>3</v>
      </c>
      <c r="M21" s="101">
        <v>3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</row>
    <row r="22" spans="1:19">
      <c r="A22" s="97" t="s">
        <v>57</v>
      </c>
      <c r="B22" s="101">
        <f>+E22+H22+'[1]rechte Seite FRANZÖSISCH'!A22+'[1]rechte Seite FRANZÖSISCH'!D22+'[1]rechte Seite FRANZÖSISCH'!G22</f>
        <v>2732</v>
      </c>
      <c r="C22" s="101">
        <f>+F22+I22+'[1]rechte Seite FRANZÖSISCH'!B22+'[1]rechte Seite FRANZÖSISCH'!E22+'[1]rechte Seite FRANZÖSISCH'!H22</f>
        <v>2128</v>
      </c>
      <c r="D22" s="101">
        <f>+G22+J22+'[1]rechte Seite FRANZÖSISCH'!C22+'[1]rechte Seite FRANZÖSISCH'!F22+'[1]rechte Seite FRANZÖSISCH'!I22</f>
        <v>604</v>
      </c>
      <c r="E22" s="101">
        <v>2541</v>
      </c>
      <c r="F22" s="101">
        <v>1975</v>
      </c>
      <c r="G22" s="101">
        <v>566</v>
      </c>
      <c r="H22" s="101">
        <v>168</v>
      </c>
      <c r="I22" s="101">
        <v>139</v>
      </c>
      <c r="J22" s="101">
        <v>29</v>
      </c>
      <c r="K22" s="101">
        <v>804</v>
      </c>
      <c r="L22" s="101">
        <v>641</v>
      </c>
      <c r="M22" s="101">
        <v>163</v>
      </c>
      <c r="N22" s="101">
        <v>24</v>
      </c>
      <c r="O22" s="101">
        <v>20</v>
      </c>
      <c r="P22" s="101">
        <v>4</v>
      </c>
      <c r="Q22" s="101">
        <v>0</v>
      </c>
      <c r="R22" s="101">
        <v>0</v>
      </c>
      <c r="S22" s="101">
        <v>0</v>
      </c>
    </row>
    <row r="23" spans="1:19">
      <c r="A23" s="97" t="s">
        <v>58</v>
      </c>
      <c r="B23" s="101">
        <f>+E23+H23+'[1]rechte Seite FRANZÖSISCH'!A23+'[1]rechte Seite FRANZÖSISCH'!D23+'[1]rechte Seite FRANZÖSISCH'!G23</f>
        <v>161</v>
      </c>
      <c r="C23" s="101">
        <f>+F23+I23+'[1]rechte Seite FRANZÖSISCH'!B23+'[1]rechte Seite FRANZÖSISCH'!E23+'[1]rechte Seite FRANZÖSISCH'!H23</f>
        <v>133</v>
      </c>
      <c r="D23" s="101">
        <f>+G23+J23+'[1]rechte Seite FRANZÖSISCH'!C23+'[1]rechte Seite FRANZÖSISCH'!F23+'[1]rechte Seite FRANZÖSISCH'!I23</f>
        <v>28</v>
      </c>
      <c r="E23" s="101">
        <v>14</v>
      </c>
      <c r="F23" s="101">
        <v>9</v>
      </c>
      <c r="G23" s="101">
        <v>5</v>
      </c>
      <c r="H23" s="101">
        <v>4</v>
      </c>
      <c r="I23" s="101">
        <v>4</v>
      </c>
      <c r="J23" s="101">
        <v>0</v>
      </c>
      <c r="K23" s="101">
        <v>3</v>
      </c>
      <c r="L23" s="101">
        <v>2</v>
      </c>
      <c r="M23" s="101">
        <v>1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</row>
    <row r="24" spans="1:19">
      <c r="A24" s="98" t="s">
        <v>59</v>
      </c>
      <c r="B24" s="101">
        <f>+E24+H24+'[1]rechte Seite FRANZÖSISCH'!A24+'[1]rechte Seite FRANZÖSISCH'!D24+'[1]rechte Seite FRANZÖSISCH'!G24</f>
        <v>89</v>
      </c>
      <c r="C24" s="101">
        <f>+F24+I24+'[1]rechte Seite FRANZÖSISCH'!B24+'[1]rechte Seite FRANZÖSISCH'!E24+'[1]rechte Seite FRANZÖSISCH'!H24</f>
        <v>79</v>
      </c>
      <c r="D24" s="101">
        <f>+G24+J24+'[1]rechte Seite FRANZÖSISCH'!C24+'[1]rechte Seite FRANZÖSISCH'!F24+'[1]rechte Seite FRANZÖSISCH'!I24</f>
        <v>10</v>
      </c>
      <c r="E24" s="101">
        <v>6</v>
      </c>
      <c r="F24" s="101">
        <v>1</v>
      </c>
      <c r="G24" s="101">
        <v>5</v>
      </c>
      <c r="H24" s="101">
        <v>77</v>
      </c>
      <c r="I24" s="101">
        <v>75</v>
      </c>
      <c r="J24" s="101">
        <v>2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</row>
    <row r="25" spans="1:19">
      <c r="A25" s="97" t="s">
        <v>60</v>
      </c>
      <c r="B25" s="101">
        <f>+E25+H25+'[1]rechte Seite FRANZÖSISCH'!A25+'[1]rechte Seite FRANZÖSISCH'!D25+'[1]rechte Seite FRANZÖSISCH'!G25</f>
        <v>1197</v>
      </c>
      <c r="C25" s="101">
        <f>+F25+I25+'[1]rechte Seite FRANZÖSISCH'!B25+'[1]rechte Seite FRANZÖSISCH'!E25+'[1]rechte Seite FRANZÖSISCH'!H25</f>
        <v>930</v>
      </c>
      <c r="D25" s="101">
        <f>+G25+J25+'[1]rechte Seite FRANZÖSISCH'!C25+'[1]rechte Seite FRANZÖSISCH'!F25+'[1]rechte Seite FRANZÖSISCH'!I25</f>
        <v>267</v>
      </c>
      <c r="E25" s="101">
        <v>242</v>
      </c>
      <c r="F25" s="101">
        <v>153</v>
      </c>
      <c r="G25" s="101">
        <v>89</v>
      </c>
      <c r="H25" s="101">
        <v>127</v>
      </c>
      <c r="I25" s="101">
        <v>116</v>
      </c>
      <c r="J25" s="101">
        <v>11</v>
      </c>
      <c r="K25" s="101">
        <v>123</v>
      </c>
      <c r="L25" s="101">
        <v>106</v>
      </c>
      <c r="M25" s="101">
        <v>17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</row>
    <row r="26" spans="1:19">
      <c r="A26" s="97" t="s">
        <v>61</v>
      </c>
      <c r="B26" s="101">
        <f>+E26+H26+'[1]rechte Seite FRANZÖSISCH'!A26+'[1]rechte Seite FRANZÖSISCH'!D26+'[1]rechte Seite FRANZÖSISCH'!G26</f>
        <v>1270</v>
      </c>
      <c r="C26" s="101">
        <f>+F26+I26+'[1]rechte Seite FRANZÖSISCH'!B26+'[1]rechte Seite FRANZÖSISCH'!E26+'[1]rechte Seite FRANZÖSISCH'!H26</f>
        <v>903</v>
      </c>
      <c r="D26" s="101">
        <f>+G26+J26+'[1]rechte Seite FRANZÖSISCH'!C26+'[1]rechte Seite FRANZÖSISCH'!F26+'[1]rechte Seite FRANZÖSISCH'!I26</f>
        <v>367</v>
      </c>
      <c r="E26" s="101">
        <v>1067</v>
      </c>
      <c r="F26" s="101">
        <v>726</v>
      </c>
      <c r="G26" s="101">
        <v>341</v>
      </c>
      <c r="H26" s="101">
        <v>200</v>
      </c>
      <c r="I26" s="101">
        <v>175</v>
      </c>
      <c r="J26" s="101">
        <v>25</v>
      </c>
      <c r="K26" s="101">
        <v>168</v>
      </c>
      <c r="L26" s="101">
        <v>127</v>
      </c>
      <c r="M26" s="101">
        <v>41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</row>
    <row r="27" spans="1:19">
      <c r="A27" s="98" t="s">
        <v>62</v>
      </c>
      <c r="B27" s="101">
        <f>+E27+H27+'[1]rechte Seite FRANZÖSISCH'!A27+'[1]rechte Seite FRANZÖSISCH'!D27+'[1]rechte Seite FRANZÖSISCH'!G27</f>
        <v>2149</v>
      </c>
      <c r="C27" s="101">
        <f>+F27+I27+'[1]rechte Seite FRANZÖSISCH'!B27+'[1]rechte Seite FRANZÖSISCH'!E27+'[1]rechte Seite FRANZÖSISCH'!H27</f>
        <v>1588</v>
      </c>
      <c r="D27" s="101">
        <f>+G27+J27+'[1]rechte Seite FRANZÖSISCH'!C27+'[1]rechte Seite FRANZÖSISCH'!F27+'[1]rechte Seite FRANZÖSISCH'!I27</f>
        <v>561</v>
      </c>
      <c r="E27" s="101">
        <v>1977</v>
      </c>
      <c r="F27" s="101">
        <v>1470</v>
      </c>
      <c r="G27" s="101">
        <v>507</v>
      </c>
      <c r="H27" s="101">
        <v>172</v>
      </c>
      <c r="I27" s="101">
        <v>118</v>
      </c>
      <c r="J27" s="101">
        <v>54</v>
      </c>
      <c r="K27" s="101">
        <v>108</v>
      </c>
      <c r="L27" s="101">
        <v>79</v>
      </c>
      <c r="M27" s="101">
        <v>29</v>
      </c>
      <c r="N27" s="101">
        <v>18</v>
      </c>
      <c r="O27" s="101">
        <v>15</v>
      </c>
      <c r="P27" s="101">
        <v>3</v>
      </c>
      <c r="Q27" s="101">
        <v>0</v>
      </c>
      <c r="R27" s="101">
        <v>0</v>
      </c>
      <c r="S27" s="101">
        <v>0</v>
      </c>
    </row>
    <row r="28" spans="1:19">
      <c r="A28" s="97" t="s">
        <v>63</v>
      </c>
      <c r="B28" s="101">
        <f>+E28+H28+'[1]rechte Seite FRANZÖSISCH'!A28+'[1]rechte Seite FRANZÖSISCH'!D28+'[1]rechte Seite FRANZÖSISCH'!G28</f>
        <v>6667</v>
      </c>
      <c r="C28" s="101">
        <f>+F28+I28+'[1]rechte Seite FRANZÖSISCH'!B28+'[1]rechte Seite FRANZÖSISCH'!E28+'[1]rechte Seite FRANZÖSISCH'!H28</f>
        <v>5140</v>
      </c>
      <c r="D28" s="101">
        <f>+G28+J28+'[1]rechte Seite FRANZÖSISCH'!C28+'[1]rechte Seite FRANZÖSISCH'!F28+'[1]rechte Seite FRANZÖSISCH'!I28</f>
        <v>1527</v>
      </c>
      <c r="E28" s="101">
        <v>6514</v>
      </c>
      <c r="F28" s="101">
        <v>5011</v>
      </c>
      <c r="G28" s="101">
        <v>1503</v>
      </c>
      <c r="H28" s="101">
        <v>30</v>
      </c>
      <c r="I28" s="101">
        <v>23</v>
      </c>
      <c r="J28" s="101">
        <v>7</v>
      </c>
      <c r="K28" s="101">
        <v>392</v>
      </c>
      <c r="L28" s="101">
        <v>231</v>
      </c>
      <c r="M28" s="101">
        <v>161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</row>
    <row r="29" spans="1:19">
      <c r="A29" s="98" t="s">
        <v>64</v>
      </c>
      <c r="B29" s="101">
        <f>+E29+H29+'[1]rechte Seite FRANZÖSISCH'!A29+'[1]rechte Seite FRANZÖSISCH'!D29+'[1]rechte Seite FRANZÖSISCH'!G29</f>
        <v>1626</v>
      </c>
      <c r="C29" s="101">
        <f>+F29+I29+'[1]rechte Seite FRANZÖSISCH'!B29+'[1]rechte Seite FRANZÖSISCH'!E29+'[1]rechte Seite FRANZÖSISCH'!H29</f>
        <v>637</v>
      </c>
      <c r="D29" s="101">
        <f>+G29+J29+'[1]rechte Seite FRANZÖSISCH'!C29+'[1]rechte Seite FRANZÖSISCH'!F29+'[1]rechte Seite FRANZÖSISCH'!I29</f>
        <v>989</v>
      </c>
      <c r="E29" s="101">
        <v>1418</v>
      </c>
      <c r="F29" s="101">
        <v>488</v>
      </c>
      <c r="G29" s="101">
        <v>930</v>
      </c>
      <c r="H29" s="101">
        <v>40</v>
      </c>
      <c r="I29" s="101">
        <v>22</v>
      </c>
      <c r="J29" s="101">
        <v>18</v>
      </c>
      <c r="K29" s="101">
        <v>41</v>
      </c>
      <c r="L29" s="101">
        <v>28</v>
      </c>
      <c r="M29" s="101">
        <v>13</v>
      </c>
      <c r="N29" s="101">
        <v>15</v>
      </c>
      <c r="O29" s="101">
        <v>2</v>
      </c>
      <c r="P29" s="101">
        <v>13</v>
      </c>
      <c r="Q29" s="101">
        <v>0</v>
      </c>
      <c r="R29" s="101">
        <v>0</v>
      </c>
      <c r="S29" s="101">
        <v>0</v>
      </c>
    </row>
    <row r="30" spans="1:19">
      <c r="A30" s="97" t="s">
        <v>65</v>
      </c>
      <c r="B30" s="101">
        <f>+E30+H30+'[1]rechte Seite FRANZÖSISCH'!A30+'[1]rechte Seite FRANZÖSISCH'!D30+'[1]rechte Seite FRANZÖSISCH'!G30</f>
        <v>332</v>
      </c>
      <c r="C30" s="101">
        <f>+F30+I30+'[1]rechte Seite FRANZÖSISCH'!B30+'[1]rechte Seite FRANZÖSISCH'!E30+'[1]rechte Seite FRANZÖSISCH'!H30</f>
        <v>197</v>
      </c>
      <c r="D30" s="101">
        <f>+G30+J30+'[1]rechte Seite FRANZÖSISCH'!C30+'[1]rechte Seite FRANZÖSISCH'!F30+'[1]rechte Seite FRANZÖSISCH'!I30</f>
        <v>135</v>
      </c>
      <c r="E30" s="101">
        <v>182</v>
      </c>
      <c r="F30" s="101">
        <v>83</v>
      </c>
      <c r="G30" s="101">
        <v>99</v>
      </c>
      <c r="H30" s="101">
        <v>24</v>
      </c>
      <c r="I30" s="101">
        <v>20</v>
      </c>
      <c r="J30" s="101">
        <v>4</v>
      </c>
      <c r="K30" s="101">
        <v>12</v>
      </c>
      <c r="L30" s="101">
        <v>5</v>
      </c>
      <c r="M30" s="101">
        <v>7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</row>
    <row r="31" spans="1:19">
      <c r="A31" s="97" t="s">
        <v>66</v>
      </c>
      <c r="B31" s="101">
        <f>+E31+H31+'[1]rechte Seite FRANZÖSISCH'!A31+'[1]rechte Seite FRANZÖSISCH'!D31+'[1]rechte Seite FRANZÖSISCH'!G31</f>
        <v>1612</v>
      </c>
      <c r="C31" s="101">
        <f>+F31+I31+'[1]rechte Seite FRANZÖSISCH'!B31+'[1]rechte Seite FRANZÖSISCH'!E31+'[1]rechte Seite FRANZÖSISCH'!H31</f>
        <v>1144</v>
      </c>
      <c r="D31" s="101">
        <f>+G31+J31+'[1]rechte Seite FRANZÖSISCH'!C31+'[1]rechte Seite FRANZÖSISCH'!F31+'[1]rechte Seite FRANZÖSISCH'!I31</f>
        <v>468</v>
      </c>
      <c r="E31" s="101">
        <v>1125</v>
      </c>
      <c r="F31" s="101">
        <v>848</v>
      </c>
      <c r="G31" s="101">
        <v>277</v>
      </c>
      <c r="H31" s="101">
        <v>95</v>
      </c>
      <c r="I31" s="101">
        <v>65</v>
      </c>
      <c r="J31" s="101">
        <v>30</v>
      </c>
      <c r="K31" s="101">
        <v>62</v>
      </c>
      <c r="L31" s="101">
        <v>45</v>
      </c>
      <c r="M31" s="101">
        <v>17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</row>
    <row r="32" spans="1:19">
      <c r="A32" s="98" t="s">
        <v>67</v>
      </c>
      <c r="B32" s="101">
        <f>+E32+H32+'[1]rechte Seite FRANZÖSISCH'!A32+'[1]rechte Seite FRANZÖSISCH'!D32+'[1]rechte Seite FRANZÖSISCH'!G32</f>
        <v>1225</v>
      </c>
      <c r="C32" s="101">
        <f>+F32+I32+'[1]rechte Seite FRANZÖSISCH'!B32+'[1]rechte Seite FRANZÖSISCH'!E32+'[1]rechte Seite FRANZÖSISCH'!H32</f>
        <v>658</v>
      </c>
      <c r="D32" s="101">
        <f>+G32+J32+'[1]rechte Seite FRANZÖSISCH'!C32+'[1]rechte Seite FRANZÖSISCH'!F32+'[1]rechte Seite FRANZÖSISCH'!I32</f>
        <v>567</v>
      </c>
      <c r="E32" s="101">
        <v>1135</v>
      </c>
      <c r="F32" s="101">
        <v>610</v>
      </c>
      <c r="G32" s="101">
        <v>525</v>
      </c>
      <c r="H32" s="101">
        <v>34</v>
      </c>
      <c r="I32" s="101">
        <v>18</v>
      </c>
      <c r="J32" s="101">
        <v>16</v>
      </c>
      <c r="K32" s="101">
        <v>143</v>
      </c>
      <c r="L32" s="101">
        <v>33</v>
      </c>
      <c r="M32" s="101">
        <v>110</v>
      </c>
      <c r="N32" s="101">
        <v>7</v>
      </c>
      <c r="O32" s="101">
        <v>5</v>
      </c>
      <c r="P32" s="101">
        <v>2</v>
      </c>
      <c r="Q32" s="101">
        <v>0</v>
      </c>
      <c r="R32" s="101">
        <v>0</v>
      </c>
      <c r="S32" s="101">
        <v>0</v>
      </c>
    </row>
    <row r="33" spans="1:19">
      <c r="A33" s="98" t="s">
        <v>68</v>
      </c>
      <c r="B33" s="101">
        <f>+E33+H33+'[1]rechte Seite FRANZÖSISCH'!A33+'[1]rechte Seite FRANZÖSISCH'!D33+'[1]rechte Seite FRANZÖSISCH'!G33</f>
        <v>15</v>
      </c>
      <c r="C33" s="101">
        <f>+F33+I33+'[1]rechte Seite FRANZÖSISCH'!B33+'[1]rechte Seite FRANZÖSISCH'!E33+'[1]rechte Seite FRANZÖSISCH'!H33</f>
        <v>6</v>
      </c>
      <c r="D33" s="101">
        <f>+G33+J33+'[1]rechte Seite FRANZÖSISCH'!C33+'[1]rechte Seite FRANZÖSISCH'!F33+'[1]rechte Seite FRANZÖSISCH'!I33</f>
        <v>9</v>
      </c>
      <c r="E33" s="101">
        <v>3</v>
      </c>
      <c r="F33" s="101">
        <v>1</v>
      </c>
      <c r="G33" s="101">
        <v>2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</row>
    <row r="34" spans="1:19">
      <c r="A34" s="98" t="s">
        <v>69</v>
      </c>
      <c r="B34" s="101">
        <f>+E34+H34+'[1]rechte Seite FRANZÖSISCH'!A34+'[1]rechte Seite FRANZÖSISCH'!D34+'[1]rechte Seite FRANZÖSISCH'!G34</f>
        <v>1160</v>
      </c>
      <c r="C34" s="101">
        <f>+F34+I34+'[1]rechte Seite FRANZÖSISCH'!B34+'[1]rechte Seite FRANZÖSISCH'!E34+'[1]rechte Seite FRANZÖSISCH'!H34</f>
        <v>715</v>
      </c>
      <c r="D34" s="101">
        <f>+G34+J34+'[1]rechte Seite FRANZÖSISCH'!C34+'[1]rechte Seite FRANZÖSISCH'!F34+'[1]rechte Seite FRANZÖSISCH'!I34</f>
        <v>445</v>
      </c>
      <c r="E34" s="101">
        <v>1062</v>
      </c>
      <c r="F34" s="101">
        <v>640</v>
      </c>
      <c r="G34" s="101">
        <v>422</v>
      </c>
      <c r="H34" s="101">
        <v>36</v>
      </c>
      <c r="I34" s="101">
        <v>30</v>
      </c>
      <c r="J34" s="101">
        <v>6</v>
      </c>
      <c r="K34" s="101">
        <v>70</v>
      </c>
      <c r="L34" s="101">
        <v>39</v>
      </c>
      <c r="M34" s="101">
        <v>31</v>
      </c>
      <c r="N34" s="101">
        <v>31</v>
      </c>
      <c r="O34" s="101">
        <v>24</v>
      </c>
      <c r="P34" s="101">
        <v>7</v>
      </c>
      <c r="Q34" s="101">
        <v>0</v>
      </c>
      <c r="R34" s="101">
        <v>0</v>
      </c>
      <c r="S34" s="101">
        <v>0</v>
      </c>
    </row>
    <row r="35" spans="1:19">
      <c r="A35" s="98" t="s">
        <v>70</v>
      </c>
      <c r="B35" s="101">
        <f>+E35+H35+'[1]rechte Seite FRANZÖSISCH'!A35+'[1]rechte Seite FRANZÖSISCH'!D35+'[1]rechte Seite FRANZÖSISCH'!G35</f>
        <v>588</v>
      </c>
      <c r="C35" s="101">
        <f>+F35+I35+'[1]rechte Seite FRANZÖSISCH'!B35+'[1]rechte Seite FRANZÖSISCH'!E35+'[1]rechte Seite FRANZÖSISCH'!H35</f>
        <v>296</v>
      </c>
      <c r="D35" s="101">
        <f>+G35+J35+'[1]rechte Seite FRANZÖSISCH'!C35+'[1]rechte Seite FRANZÖSISCH'!F35+'[1]rechte Seite FRANZÖSISCH'!I35</f>
        <v>292</v>
      </c>
      <c r="E35" s="101">
        <v>407</v>
      </c>
      <c r="F35" s="101">
        <v>233</v>
      </c>
      <c r="G35" s="101">
        <v>174</v>
      </c>
      <c r="H35" s="101">
        <v>31</v>
      </c>
      <c r="I35" s="101">
        <v>25</v>
      </c>
      <c r="J35" s="101">
        <v>6</v>
      </c>
      <c r="K35" s="101">
        <v>67</v>
      </c>
      <c r="L35" s="101">
        <v>48</v>
      </c>
      <c r="M35" s="101">
        <v>19</v>
      </c>
      <c r="N35" s="101">
        <v>6</v>
      </c>
      <c r="O35" s="101">
        <v>4</v>
      </c>
      <c r="P35" s="101">
        <v>2</v>
      </c>
      <c r="Q35" s="101">
        <v>0</v>
      </c>
      <c r="R35" s="101">
        <v>0</v>
      </c>
      <c r="S35" s="101">
        <v>0</v>
      </c>
    </row>
    <row r="36" spans="1:19">
      <c r="A36" s="98" t="s">
        <v>71</v>
      </c>
      <c r="B36" s="101">
        <f>+E36+H36+'[1]rechte Seite FRANZÖSISCH'!A36+'[1]rechte Seite FRANZÖSISCH'!D36+'[1]rechte Seite FRANZÖSISCH'!G36</f>
        <v>127</v>
      </c>
      <c r="C36" s="101">
        <f>+F36+I36+'[1]rechte Seite FRANZÖSISCH'!B36+'[1]rechte Seite FRANZÖSISCH'!E36+'[1]rechte Seite FRANZÖSISCH'!H36</f>
        <v>99</v>
      </c>
      <c r="D36" s="101">
        <f>+G36+J36+'[1]rechte Seite FRANZÖSISCH'!C36+'[1]rechte Seite FRANZÖSISCH'!F36+'[1]rechte Seite FRANZÖSISCH'!I36</f>
        <v>28</v>
      </c>
      <c r="E36" s="101">
        <v>124</v>
      </c>
      <c r="F36" s="101">
        <v>96</v>
      </c>
      <c r="G36" s="101">
        <v>28</v>
      </c>
      <c r="H36" s="101">
        <v>3</v>
      </c>
      <c r="I36" s="101">
        <v>3</v>
      </c>
      <c r="J36" s="101">
        <v>0</v>
      </c>
      <c r="K36" s="101">
        <v>21</v>
      </c>
      <c r="L36" s="101">
        <v>14</v>
      </c>
      <c r="M36" s="101">
        <v>7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</row>
    <row r="37" spans="1:19">
      <c r="A37" s="98" t="s">
        <v>72</v>
      </c>
      <c r="B37" s="101">
        <f>+E37+H37+'[1]rechte Seite FRANZÖSISCH'!A37+'[1]rechte Seite FRANZÖSISCH'!D37+'[1]rechte Seite FRANZÖSISCH'!G37</f>
        <v>140</v>
      </c>
      <c r="C37" s="101">
        <f>+F37+I37+'[1]rechte Seite FRANZÖSISCH'!B37+'[1]rechte Seite FRANZÖSISCH'!E37+'[1]rechte Seite FRANZÖSISCH'!H37</f>
        <v>76</v>
      </c>
      <c r="D37" s="101">
        <f>+G37+J37+'[1]rechte Seite FRANZÖSISCH'!C37+'[1]rechte Seite FRANZÖSISCH'!F37+'[1]rechte Seite FRANZÖSISCH'!I37</f>
        <v>64</v>
      </c>
      <c r="E37" s="101">
        <v>38</v>
      </c>
      <c r="F37" s="101">
        <v>12</v>
      </c>
      <c r="G37" s="101">
        <v>26</v>
      </c>
      <c r="H37" s="101">
        <v>1</v>
      </c>
      <c r="I37" s="101">
        <v>1</v>
      </c>
      <c r="J37" s="101">
        <v>0</v>
      </c>
      <c r="K37" s="101">
        <v>2</v>
      </c>
      <c r="L37" s="101">
        <v>1</v>
      </c>
      <c r="M37" s="101">
        <v>1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</row>
    <row r="38" spans="1:19">
      <c r="A38" s="98" t="s">
        <v>73</v>
      </c>
      <c r="B38" s="101">
        <f>+E38+H38+'[1]rechte Seite FRANZÖSISCH'!A38+'[1]rechte Seite FRANZÖSISCH'!D38+'[1]rechte Seite FRANZÖSISCH'!G38</f>
        <v>183</v>
      </c>
      <c r="C38" s="101">
        <f>+F38+I38+'[1]rechte Seite FRANZÖSISCH'!B38+'[1]rechte Seite FRANZÖSISCH'!E38+'[1]rechte Seite FRANZÖSISCH'!H38</f>
        <v>88</v>
      </c>
      <c r="D38" s="101">
        <f>+G38+J38+'[1]rechte Seite FRANZÖSISCH'!C38+'[1]rechte Seite FRANZÖSISCH'!F38+'[1]rechte Seite FRANZÖSISCH'!I38</f>
        <v>95</v>
      </c>
      <c r="E38" s="101">
        <v>106</v>
      </c>
      <c r="F38" s="101">
        <v>33</v>
      </c>
      <c r="G38" s="101">
        <v>73</v>
      </c>
      <c r="H38" s="101">
        <v>4</v>
      </c>
      <c r="I38" s="101">
        <v>3</v>
      </c>
      <c r="J38" s="101">
        <v>1</v>
      </c>
      <c r="K38" s="101">
        <v>14</v>
      </c>
      <c r="L38" s="101">
        <v>3</v>
      </c>
      <c r="M38" s="101">
        <v>11</v>
      </c>
      <c r="N38" s="101">
        <v>2</v>
      </c>
      <c r="O38" s="101">
        <v>0</v>
      </c>
      <c r="P38" s="101">
        <v>2</v>
      </c>
      <c r="Q38" s="101">
        <v>0</v>
      </c>
      <c r="R38" s="101">
        <v>0</v>
      </c>
      <c r="S38" s="101">
        <v>0</v>
      </c>
    </row>
    <row r="39" spans="1:19">
      <c r="A39" s="98" t="s">
        <v>74</v>
      </c>
      <c r="B39" s="101">
        <f>+E39+H39+'[1]rechte Seite FRANZÖSISCH'!A39+'[1]rechte Seite FRANZÖSISCH'!D39+'[1]rechte Seite FRANZÖSISCH'!G39</f>
        <v>92</v>
      </c>
      <c r="C39" s="101">
        <f>+F39+I39+'[1]rechte Seite FRANZÖSISCH'!B39+'[1]rechte Seite FRANZÖSISCH'!E39+'[1]rechte Seite FRANZÖSISCH'!H39</f>
        <v>46</v>
      </c>
      <c r="D39" s="101">
        <f>+G39+J39+'[1]rechte Seite FRANZÖSISCH'!C39+'[1]rechte Seite FRANZÖSISCH'!F39+'[1]rechte Seite FRANZÖSISCH'!I39</f>
        <v>46</v>
      </c>
      <c r="E39" s="101">
        <v>70</v>
      </c>
      <c r="F39" s="101">
        <v>32</v>
      </c>
      <c r="G39" s="101">
        <v>38</v>
      </c>
      <c r="H39" s="101">
        <v>1</v>
      </c>
      <c r="I39" s="101">
        <v>0</v>
      </c>
      <c r="J39" s="101">
        <v>1</v>
      </c>
      <c r="K39" s="101">
        <v>7</v>
      </c>
      <c r="L39" s="101">
        <v>1</v>
      </c>
      <c r="M39" s="101">
        <v>6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</row>
    <row r="40" spans="1:19">
      <c r="A40" s="96" t="s">
        <v>75</v>
      </c>
      <c r="B40" s="71">
        <f>SUM(B41:B43)</f>
        <v>67</v>
      </c>
      <c r="C40" s="71">
        <f t="shared" ref="C40:J40" si="0">SUM(C41:C43)</f>
        <v>34</v>
      </c>
      <c r="D40" s="71">
        <f t="shared" si="0"/>
        <v>33</v>
      </c>
      <c r="E40" s="71">
        <f t="shared" si="0"/>
        <v>35</v>
      </c>
      <c r="F40" s="71">
        <f t="shared" si="0"/>
        <v>23</v>
      </c>
      <c r="G40" s="71">
        <f t="shared" si="0"/>
        <v>12</v>
      </c>
      <c r="H40" s="71">
        <f t="shared" si="0"/>
        <v>4</v>
      </c>
      <c r="I40" s="71">
        <f t="shared" si="0"/>
        <v>3</v>
      </c>
      <c r="J40" s="71">
        <f t="shared" si="0"/>
        <v>1</v>
      </c>
      <c r="K40" s="71">
        <f>SUM(K41:K43)</f>
        <v>5</v>
      </c>
      <c r="L40" s="71">
        <f t="shared" ref="L40:S40" si="1">SUM(L41:L43)</f>
        <v>4</v>
      </c>
      <c r="M40" s="71">
        <f t="shared" si="1"/>
        <v>1</v>
      </c>
      <c r="N40" s="71">
        <f t="shared" si="1"/>
        <v>0</v>
      </c>
      <c r="O40" s="71">
        <f t="shared" si="1"/>
        <v>0</v>
      </c>
      <c r="P40" s="71">
        <f t="shared" si="1"/>
        <v>0</v>
      </c>
      <c r="Q40" s="71">
        <f t="shared" si="1"/>
        <v>0</v>
      </c>
      <c r="R40" s="71">
        <f t="shared" si="1"/>
        <v>0</v>
      </c>
      <c r="S40" s="71">
        <f t="shared" si="1"/>
        <v>0</v>
      </c>
    </row>
    <row r="41" spans="1:19">
      <c r="A41" s="97" t="s">
        <v>76</v>
      </c>
      <c r="B41" s="101">
        <f>+E41+H41+'[1]rechte Seite FRANZÖSISCH'!A41+'[1]rechte Seite FRANZÖSISCH'!D41+'[1]rechte Seite FRANZÖSISCH'!G41</f>
        <v>25</v>
      </c>
      <c r="C41" s="101">
        <f>+F41+I41+'[1]rechte Seite FRANZÖSISCH'!B41+'[1]rechte Seite FRANZÖSISCH'!E41+'[1]rechte Seite FRANZÖSISCH'!H41</f>
        <v>9</v>
      </c>
      <c r="D41" s="101">
        <f>+G41+J41+'[1]rechte Seite FRANZÖSISCH'!C41+'[1]rechte Seite FRANZÖSISCH'!F41+'[1]rechte Seite FRANZÖSISCH'!I41</f>
        <v>16</v>
      </c>
      <c r="E41" s="101">
        <v>9</v>
      </c>
      <c r="F41" s="101">
        <v>6</v>
      </c>
      <c r="G41" s="101">
        <v>3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</row>
    <row r="42" spans="1:19">
      <c r="A42" s="97" t="s">
        <v>77</v>
      </c>
      <c r="B42" s="101">
        <f>+E42+H42+'[1]rechte Seite FRANZÖSISCH'!A42+'[1]rechte Seite FRANZÖSISCH'!D42+'[1]rechte Seite FRANZÖSISCH'!G42</f>
        <v>16</v>
      </c>
      <c r="C42" s="101">
        <f>+F42+I42+'[1]rechte Seite FRANZÖSISCH'!B42+'[1]rechte Seite FRANZÖSISCH'!E42+'[1]rechte Seite FRANZÖSISCH'!H42</f>
        <v>5</v>
      </c>
      <c r="D42" s="101">
        <f>+G42+J42+'[1]rechte Seite FRANZÖSISCH'!C42+'[1]rechte Seite FRANZÖSISCH'!F42+'[1]rechte Seite FRANZÖSISCH'!I42</f>
        <v>11</v>
      </c>
      <c r="E42" s="101">
        <v>9</v>
      </c>
      <c r="F42" s="101">
        <v>4</v>
      </c>
      <c r="G42" s="101">
        <v>5</v>
      </c>
      <c r="H42" s="101">
        <v>0</v>
      </c>
      <c r="I42" s="101">
        <v>0</v>
      </c>
      <c r="J42" s="101">
        <v>0</v>
      </c>
      <c r="K42" s="101">
        <v>1</v>
      </c>
      <c r="L42" s="101">
        <v>0</v>
      </c>
      <c r="M42" s="101">
        <v>1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</row>
    <row r="43" spans="1:19">
      <c r="A43" s="97" t="s">
        <v>78</v>
      </c>
      <c r="B43" s="101">
        <f>+E43+H43+'[1]rechte Seite FRANZÖSISCH'!A43+'[1]rechte Seite FRANZÖSISCH'!D43+'[1]rechte Seite FRANZÖSISCH'!G43</f>
        <v>26</v>
      </c>
      <c r="C43" s="101">
        <f>+F43+I43+'[1]rechte Seite FRANZÖSISCH'!B43+'[1]rechte Seite FRANZÖSISCH'!E43+'[1]rechte Seite FRANZÖSISCH'!H43</f>
        <v>20</v>
      </c>
      <c r="D43" s="101">
        <f>+G43+J43+'[1]rechte Seite FRANZÖSISCH'!C43+'[1]rechte Seite FRANZÖSISCH'!F43+'[1]rechte Seite FRANZÖSISCH'!I43</f>
        <v>6</v>
      </c>
      <c r="E43" s="101">
        <v>17</v>
      </c>
      <c r="F43" s="101">
        <v>13</v>
      </c>
      <c r="G43" s="101">
        <v>4</v>
      </c>
      <c r="H43" s="101">
        <v>4</v>
      </c>
      <c r="I43" s="101">
        <v>3</v>
      </c>
      <c r="J43" s="101">
        <v>1</v>
      </c>
      <c r="K43" s="101">
        <v>4</v>
      </c>
      <c r="L43" s="101">
        <v>4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</row>
    <row r="44" spans="1:19">
      <c r="A44" s="96" t="s">
        <v>79</v>
      </c>
      <c r="B44" s="71">
        <f t="shared" ref="B44:S44" si="2">SUM(B45:B47)</f>
        <v>209</v>
      </c>
      <c r="C44" s="71">
        <f t="shared" si="2"/>
        <v>163</v>
      </c>
      <c r="D44" s="71">
        <f t="shared" si="2"/>
        <v>46</v>
      </c>
      <c r="E44" s="71">
        <f t="shared" si="2"/>
        <v>95</v>
      </c>
      <c r="F44" s="71">
        <f t="shared" si="2"/>
        <v>67</v>
      </c>
      <c r="G44" s="71">
        <f t="shared" si="2"/>
        <v>28</v>
      </c>
      <c r="H44" s="71">
        <f t="shared" si="2"/>
        <v>4</v>
      </c>
      <c r="I44" s="71">
        <f t="shared" si="2"/>
        <v>3</v>
      </c>
      <c r="J44" s="71">
        <f t="shared" si="2"/>
        <v>1</v>
      </c>
      <c r="K44" s="71">
        <f t="shared" si="2"/>
        <v>87</v>
      </c>
      <c r="L44" s="71">
        <f t="shared" si="2"/>
        <v>78</v>
      </c>
      <c r="M44" s="71">
        <f t="shared" si="2"/>
        <v>9</v>
      </c>
      <c r="N44" s="71">
        <f t="shared" si="2"/>
        <v>18</v>
      </c>
      <c r="O44" s="71">
        <f t="shared" si="2"/>
        <v>11</v>
      </c>
      <c r="P44" s="71">
        <f t="shared" si="2"/>
        <v>7</v>
      </c>
      <c r="Q44" s="71">
        <f t="shared" si="2"/>
        <v>0</v>
      </c>
      <c r="R44" s="71">
        <f t="shared" si="2"/>
        <v>0</v>
      </c>
      <c r="S44" s="71">
        <f t="shared" si="2"/>
        <v>0</v>
      </c>
    </row>
    <row r="45" spans="1:19">
      <c r="A45" s="98" t="s">
        <v>80</v>
      </c>
      <c r="B45" s="101">
        <f>+E45+H45+'[1]rechte Seite FRANZÖSISCH'!A45+'[1]rechte Seite FRANZÖSISCH'!D45+'[1]rechte Seite FRANZÖSISCH'!G45</f>
        <v>56</v>
      </c>
      <c r="C45" s="101">
        <f>+F45+I45+'[1]rechte Seite FRANZÖSISCH'!B45+'[1]rechte Seite FRANZÖSISCH'!E45+'[1]rechte Seite FRANZÖSISCH'!H45</f>
        <v>39</v>
      </c>
      <c r="D45" s="101">
        <f>+G45+J45+'[1]rechte Seite FRANZÖSISCH'!C45+'[1]rechte Seite FRANZÖSISCH'!F45+'[1]rechte Seite FRANZÖSISCH'!I45</f>
        <v>17</v>
      </c>
      <c r="E45" s="101">
        <v>54</v>
      </c>
      <c r="F45" s="101">
        <v>38</v>
      </c>
      <c r="G45" s="101">
        <v>16</v>
      </c>
      <c r="H45" s="101">
        <v>1</v>
      </c>
      <c r="I45" s="101">
        <v>1</v>
      </c>
      <c r="J45" s="101">
        <v>0</v>
      </c>
      <c r="K45" s="101">
        <v>29</v>
      </c>
      <c r="L45" s="101">
        <v>23</v>
      </c>
      <c r="M45" s="101">
        <v>6</v>
      </c>
      <c r="N45" s="101">
        <v>10</v>
      </c>
      <c r="O45" s="101">
        <v>5</v>
      </c>
      <c r="P45" s="101">
        <v>5</v>
      </c>
      <c r="Q45" s="101">
        <v>0</v>
      </c>
      <c r="R45" s="101">
        <v>0</v>
      </c>
      <c r="S45" s="101">
        <v>0</v>
      </c>
    </row>
    <row r="46" spans="1:19">
      <c r="A46" s="98" t="s">
        <v>81</v>
      </c>
      <c r="B46" s="101">
        <f>+E46+H46+'[1]rechte Seite FRANZÖSISCH'!A46+'[1]rechte Seite FRANZÖSISCH'!D46+'[1]rechte Seite FRANZÖSISCH'!G46</f>
        <v>39</v>
      </c>
      <c r="C46" s="101">
        <f>+F46+I46+'[1]rechte Seite FRANZÖSISCH'!B46+'[1]rechte Seite FRANZÖSISCH'!E46+'[1]rechte Seite FRANZÖSISCH'!H46</f>
        <v>28</v>
      </c>
      <c r="D46" s="101">
        <f>+G46+J46+'[1]rechte Seite FRANZÖSISCH'!C46+'[1]rechte Seite FRANZÖSISCH'!F46+'[1]rechte Seite FRANZÖSISCH'!I46</f>
        <v>11</v>
      </c>
      <c r="E46" s="101">
        <v>33</v>
      </c>
      <c r="F46" s="101">
        <v>23</v>
      </c>
      <c r="G46" s="101">
        <v>10</v>
      </c>
      <c r="H46" s="101">
        <v>2</v>
      </c>
      <c r="I46" s="101">
        <v>1</v>
      </c>
      <c r="J46" s="101">
        <v>1</v>
      </c>
      <c r="K46" s="101">
        <v>52</v>
      </c>
      <c r="L46" s="101">
        <v>50</v>
      </c>
      <c r="M46" s="101">
        <v>2</v>
      </c>
      <c r="N46" s="101">
        <v>3</v>
      </c>
      <c r="O46" s="101">
        <v>2</v>
      </c>
      <c r="P46" s="101">
        <v>1</v>
      </c>
      <c r="Q46" s="101">
        <v>0</v>
      </c>
      <c r="R46" s="101">
        <v>0</v>
      </c>
      <c r="S46" s="101">
        <v>0</v>
      </c>
    </row>
    <row r="47" spans="1:19">
      <c r="A47" s="98" t="s">
        <v>82</v>
      </c>
      <c r="B47" s="101">
        <f>+E47+H47+'[1]rechte Seite FRANZÖSISCH'!A47+'[1]rechte Seite FRANZÖSISCH'!D47+'[1]rechte Seite FRANZÖSISCH'!G47</f>
        <v>114</v>
      </c>
      <c r="C47" s="101">
        <f>+F47+I47+'[1]rechte Seite FRANZÖSISCH'!B47+'[1]rechte Seite FRANZÖSISCH'!E47+'[1]rechte Seite FRANZÖSISCH'!H47</f>
        <v>96</v>
      </c>
      <c r="D47" s="101">
        <f>+G47+J47+'[1]rechte Seite FRANZÖSISCH'!C47+'[1]rechte Seite FRANZÖSISCH'!F47+'[1]rechte Seite FRANZÖSISCH'!I47</f>
        <v>18</v>
      </c>
      <c r="E47" s="101">
        <v>8</v>
      </c>
      <c r="F47" s="101">
        <v>6</v>
      </c>
      <c r="G47" s="101">
        <v>2</v>
      </c>
      <c r="H47" s="101">
        <v>1</v>
      </c>
      <c r="I47" s="101">
        <v>1</v>
      </c>
      <c r="J47" s="101">
        <v>0</v>
      </c>
      <c r="K47" s="101">
        <v>6</v>
      </c>
      <c r="L47" s="101">
        <v>5</v>
      </c>
      <c r="M47" s="101">
        <v>1</v>
      </c>
      <c r="N47" s="101">
        <v>5</v>
      </c>
      <c r="O47" s="101">
        <v>4</v>
      </c>
      <c r="P47" s="101">
        <v>1</v>
      </c>
      <c r="Q47" s="101">
        <v>0</v>
      </c>
      <c r="R47" s="101">
        <v>0</v>
      </c>
      <c r="S47" s="101">
        <v>0</v>
      </c>
    </row>
    <row r="48" spans="1:19">
      <c r="A48" s="96" t="s">
        <v>83</v>
      </c>
      <c r="B48" s="71">
        <f>+E48+H48+'[1]rechte Seite FRANZÖSISCH'!A48+'[1]rechte Seite FRANZÖSISCH'!D48+'[1]rechte Seite FRANZÖSISCH'!G48</f>
        <v>410</v>
      </c>
      <c r="C48" s="71">
        <f>+F48+I48+'[1]rechte Seite FRANZÖSISCH'!B48+'[1]rechte Seite FRANZÖSISCH'!E48+'[1]rechte Seite FRANZÖSISCH'!H48</f>
        <v>260</v>
      </c>
      <c r="D48" s="71">
        <f>+G48+J48+'[1]rechte Seite FRANZÖSISCH'!C48+'[1]rechte Seite FRANZÖSISCH'!F48+'[1]rechte Seite FRANZÖSISCH'!I48</f>
        <v>150</v>
      </c>
      <c r="E48" s="71">
        <f t="shared" ref="E48:J48" si="3">SUM(E49:E58)</f>
        <v>364</v>
      </c>
      <c r="F48" s="71">
        <f t="shared" si="3"/>
        <v>228</v>
      </c>
      <c r="G48" s="71">
        <f t="shared" si="3"/>
        <v>136</v>
      </c>
      <c r="H48" s="71">
        <f t="shared" si="3"/>
        <v>7</v>
      </c>
      <c r="I48" s="71">
        <f t="shared" si="3"/>
        <v>4</v>
      </c>
      <c r="J48" s="71">
        <f t="shared" si="3"/>
        <v>3</v>
      </c>
      <c r="K48" s="71">
        <f>SUM(K49:K58)</f>
        <v>210</v>
      </c>
      <c r="L48" s="71">
        <f t="shared" ref="L48:S48" si="4">SUM(L49:L58)</f>
        <v>147</v>
      </c>
      <c r="M48" s="71">
        <f t="shared" si="4"/>
        <v>63</v>
      </c>
      <c r="N48" s="71">
        <f t="shared" si="4"/>
        <v>822</v>
      </c>
      <c r="O48" s="71">
        <f t="shared" si="4"/>
        <v>147</v>
      </c>
      <c r="P48" s="71">
        <f t="shared" si="4"/>
        <v>675</v>
      </c>
      <c r="Q48" s="71">
        <f t="shared" si="4"/>
        <v>28</v>
      </c>
      <c r="R48" s="71">
        <f t="shared" si="4"/>
        <v>0</v>
      </c>
      <c r="S48" s="71">
        <f t="shared" si="4"/>
        <v>28</v>
      </c>
    </row>
    <row r="49" spans="1:19">
      <c r="A49" s="98" t="s">
        <v>84</v>
      </c>
      <c r="B49" s="101">
        <f>+E49+H49+'[1]rechte Seite FRANZÖSISCH'!A49+'[1]rechte Seite FRANZÖSISCH'!D49+'[1]rechte Seite FRANZÖSISCH'!G49</f>
        <v>61</v>
      </c>
      <c r="C49" s="101">
        <f>+F49+I49+'[1]rechte Seite FRANZÖSISCH'!B49+'[1]rechte Seite FRANZÖSISCH'!E49+'[1]rechte Seite FRANZÖSISCH'!H49</f>
        <v>58</v>
      </c>
      <c r="D49" s="101">
        <f>+G49+J49+'[1]rechte Seite FRANZÖSISCH'!C49+'[1]rechte Seite FRANZÖSISCH'!F49+'[1]rechte Seite FRANZÖSISCH'!I49</f>
        <v>3</v>
      </c>
      <c r="E49" s="101">
        <v>6</v>
      </c>
      <c r="F49" s="101">
        <v>6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68</v>
      </c>
      <c r="O49" s="101">
        <v>12</v>
      </c>
      <c r="P49" s="101">
        <v>56</v>
      </c>
      <c r="Q49" s="101">
        <v>0</v>
      </c>
      <c r="R49" s="101">
        <v>0</v>
      </c>
      <c r="S49" s="101">
        <v>0</v>
      </c>
    </row>
    <row r="50" spans="1:19">
      <c r="A50" s="98" t="s">
        <v>85</v>
      </c>
      <c r="B50" s="101">
        <f>+E50+H50+'[1]rechte Seite FRANZÖSISCH'!A50+'[1]rechte Seite FRANZÖSISCH'!D50+'[1]rechte Seite FRANZÖSISCH'!G50</f>
        <v>66</v>
      </c>
      <c r="C50" s="101">
        <f>+F50+I50+'[1]rechte Seite FRANZÖSISCH'!B50+'[1]rechte Seite FRANZÖSISCH'!E50+'[1]rechte Seite FRANZÖSISCH'!H50</f>
        <v>45</v>
      </c>
      <c r="D50" s="101">
        <f>+G50+J50+'[1]rechte Seite FRANZÖSISCH'!C50+'[1]rechte Seite FRANZÖSISCH'!F50+'[1]rechte Seite FRANZÖSISCH'!I50</f>
        <v>21</v>
      </c>
      <c r="E50" s="101">
        <v>53</v>
      </c>
      <c r="F50" s="101">
        <v>34</v>
      </c>
      <c r="G50" s="101">
        <v>19</v>
      </c>
      <c r="H50" s="101">
        <v>2</v>
      </c>
      <c r="I50" s="101">
        <v>2</v>
      </c>
      <c r="J50" s="101">
        <v>0</v>
      </c>
      <c r="K50" s="101">
        <v>22</v>
      </c>
      <c r="L50" s="101">
        <v>21</v>
      </c>
      <c r="M50" s="101">
        <v>1</v>
      </c>
      <c r="N50" s="101">
        <v>13</v>
      </c>
      <c r="O50" s="101">
        <v>9</v>
      </c>
      <c r="P50" s="101">
        <v>4</v>
      </c>
      <c r="Q50" s="101">
        <v>0</v>
      </c>
      <c r="R50" s="101">
        <v>0</v>
      </c>
      <c r="S50" s="101">
        <v>0</v>
      </c>
    </row>
    <row r="51" spans="1:19">
      <c r="A51" s="98" t="s">
        <v>86</v>
      </c>
      <c r="B51" s="101">
        <f>+E51+H51+'[1]rechte Seite FRANZÖSISCH'!A51+'[1]rechte Seite FRANZÖSISCH'!D51+'[1]rechte Seite FRANZÖSISCH'!G51</f>
        <v>1087</v>
      </c>
      <c r="C51" s="101">
        <f>+F51+I51+'[1]rechte Seite FRANZÖSISCH'!B51+'[1]rechte Seite FRANZÖSISCH'!E51+'[1]rechte Seite FRANZÖSISCH'!H51</f>
        <v>317</v>
      </c>
      <c r="D51" s="101">
        <f>+G51+J51+'[1]rechte Seite FRANZÖSISCH'!C51+'[1]rechte Seite FRANZÖSISCH'!F51+'[1]rechte Seite FRANZÖSISCH'!I51</f>
        <v>770</v>
      </c>
      <c r="E51" s="65">
        <v>27</v>
      </c>
      <c r="F51" s="65">
        <v>23</v>
      </c>
      <c r="G51" s="65">
        <v>4</v>
      </c>
      <c r="H51" s="101">
        <v>0</v>
      </c>
      <c r="I51" s="101">
        <v>0</v>
      </c>
      <c r="J51" s="101">
        <v>0</v>
      </c>
      <c r="K51" s="101">
        <v>16</v>
      </c>
      <c r="L51" s="101">
        <v>16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</row>
    <row r="52" spans="1:19">
      <c r="A52" s="98" t="s">
        <v>87</v>
      </c>
      <c r="B52" s="101">
        <f>+E52+H52+'[1]rechte Seite FRANZÖSISCH'!A52+'[1]rechte Seite FRANZÖSISCH'!D52+'[1]rechte Seite FRANZÖSISCH'!G52</f>
        <v>68</v>
      </c>
      <c r="C52" s="101">
        <f>+F52+I52+'[1]rechte Seite FRANZÖSISCH'!B52+'[1]rechte Seite FRANZÖSISCH'!E52+'[1]rechte Seite FRANZÖSISCH'!H52</f>
        <v>12</v>
      </c>
      <c r="D52" s="101">
        <f>+G52+J52+'[1]rechte Seite FRANZÖSISCH'!C52+'[1]rechte Seite FRANZÖSISCH'!F52+'[1]rechte Seite FRANZÖSISCH'!I52</f>
        <v>56</v>
      </c>
      <c r="E52" s="65">
        <v>0</v>
      </c>
      <c r="F52" s="65">
        <v>0</v>
      </c>
      <c r="G52" s="65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1</v>
      </c>
      <c r="O52" s="101">
        <v>1</v>
      </c>
      <c r="P52" s="101">
        <v>0</v>
      </c>
      <c r="Q52" s="101">
        <v>0</v>
      </c>
      <c r="R52" s="101">
        <v>0</v>
      </c>
      <c r="S52" s="101">
        <v>0</v>
      </c>
    </row>
    <row r="53" spans="1:19">
      <c r="A53" s="98" t="s">
        <v>88</v>
      </c>
      <c r="B53" s="101">
        <f>+E53+H53+'[1]rechte Seite FRANZÖSISCH'!A53+'[1]rechte Seite FRANZÖSISCH'!D53+'[1]rechte Seite FRANZÖSISCH'!G53</f>
        <v>40</v>
      </c>
      <c r="C53" s="101">
        <f>+F53+I53+'[1]rechte Seite FRANZÖSISCH'!B53+'[1]rechte Seite FRANZÖSISCH'!E53+'[1]rechte Seite FRANZÖSISCH'!H53</f>
        <v>35</v>
      </c>
      <c r="D53" s="101">
        <f>+G53+J53+'[1]rechte Seite FRANZÖSISCH'!C53+'[1]rechte Seite FRANZÖSISCH'!F53+'[1]rechte Seite FRANZÖSISCH'!I53</f>
        <v>5</v>
      </c>
      <c r="E53" s="65">
        <v>5</v>
      </c>
      <c r="F53" s="65">
        <v>5</v>
      </c>
      <c r="G53" s="65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26</v>
      </c>
      <c r="O53" s="101">
        <v>16</v>
      </c>
      <c r="P53" s="101">
        <v>10</v>
      </c>
      <c r="Q53" s="101">
        <v>0</v>
      </c>
      <c r="R53" s="101">
        <v>0</v>
      </c>
      <c r="S53" s="101">
        <v>0</v>
      </c>
    </row>
    <row r="54" spans="1:19">
      <c r="A54" s="98" t="s">
        <v>89</v>
      </c>
      <c r="B54" s="101">
        <f>+E54+H54+'[1]rechte Seite FRANZÖSISCH'!A54+'[1]rechte Seite FRANZÖSISCH'!D54+'[1]rechte Seite FRANZÖSISCH'!G54</f>
        <v>27</v>
      </c>
      <c r="C54" s="101">
        <f>+F54+I54+'[1]rechte Seite FRANZÖSISCH'!B54+'[1]rechte Seite FRANZÖSISCH'!E54+'[1]rechte Seite FRANZÖSISCH'!H54</f>
        <v>25</v>
      </c>
      <c r="D54" s="101">
        <f>+G54+J54+'[1]rechte Seite FRANZÖSISCH'!C54+'[1]rechte Seite FRANZÖSISCH'!F54+'[1]rechte Seite FRANZÖSISCH'!I54</f>
        <v>2</v>
      </c>
      <c r="E54" s="65">
        <v>11</v>
      </c>
      <c r="F54" s="65">
        <v>9</v>
      </c>
      <c r="G54" s="65">
        <v>2</v>
      </c>
      <c r="H54" s="101">
        <v>0</v>
      </c>
      <c r="I54" s="101">
        <v>0</v>
      </c>
      <c r="J54" s="101">
        <v>0</v>
      </c>
      <c r="K54" s="101">
        <v>7</v>
      </c>
      <c r="L54" s="101">
        <v>7</v>
      </c>
      <c r="M54" s="101">
        <v>0</v>
      </c>
      <c r="N54" s="101">
        <v>53</v>
      </c>
      <c r="O54" s="101">
        <v>2</v>
      </c>
      <c r="P54" s="101">
        <v>51</v>
      </c>
      <c r="Q54" s="101">
        <v>1</v>
      </c>
      <c r="R54" s="101">
        <v>0</v>
      </c>
      <c r="S54" s="101">
        <v>1</v>
      </c>
    </row>
    <row r="55" spans="1:19">
      <c r="A55" s="98" t="s">
        <v>90</v>
      </c>
      <c r="B55" s="101">
        <f>+E55+H55+'[1]rechte Seite FRANZÖSISCH'!A55+'[1]rechte Seite FRANZÖSISCH'!D55+'[1]rechte Seite FRANZÖSISCH'!G55</f>
        <v>150</v>
      </c>
      <c r="C55" s="101">
        <f>+F55+I55+'[1]rechte Seite FRANZÖSISCH'!B55+'[1]rechte Seite FRANZÖSISCH'!E55+'[1]rechte Seite FRANZÖSISCH'!H55</f>
        <v>81</v>
      </c>
      <c r="D55" s="101">
        <f>+G55+J55+'[1]rechte Seite FRANZÖSISCH'!C55+'[1]rechte Seite FRANZÖSISCH'!F55+'[1]rechte Seite FRANZÖSISCH'!I55</f>
        <v>69</v>
      </c>
      <c r="E55" s="65">
        <v>148</v>
      </c>
      <c r="F55" s="65">
        <v>79</v>
      </c>
      <c r="G55" s="65">
        <v>69</v>
      </c>
      <c r="H55" s="101">
        <v>1</v>
      </c>
      <c r="I55" s="101">
        <v>1</v>
      </c>
      <c r="J55" s="101">
        <v>0</v>
      </c>
      <c r="K55" s="101">
        <v>110</v>
      </c>
      <c r="L55" s="101">
        <v>70</v>
      </c>
      <c r="M55" s="101">
        <v>40</v>
      </c>
      <c r="N55" s="101">
        <v>129</v>
      </c>
      <c r="O55" s="101">
        <v>30</v>
      </c>
      <c r="P55" s="101">
        <v>99</v>
      </c>
      <c r="Q55" s="101">
        <v>2</v>
      </c>
      <c r="R55" s="101">
        <v>0</v>
      </c>
      <c r="S55" s="101">
        <v>2</v>
      </c>
    </row>
    <row r="56" spans="1:19">
      <c r="A56" s="98" t="s">
        <v>91</v>
      </c>
      <c r="B56" s="101">
        <f>+E56+H56+'[1]rechte Seite FRANZÖSISCH'!A56+'[1]rechte Seite FRANZÖSISCH'!D56+'[1]rechte Seite FRANZÖSISCH'!G56</f>
        <v>129</v>
      </c>
      <c r="C56" s="101">
        <f>+F56+I56+'[1]rechte Seite FRANZÖSISCH'!B56+'[1]rechte Seite FRANZÖSISCH'!E56+'[1]rechte Seite FRANZÖSISCH'!H56</f>
        <v>78</v>
      </c>
      <c r="D56" s="101">
        <f>+G56+J56+'[1]rechte Seite FRANZÖSISCH'!C56+'[1]rechte Seite FRANZÖSISCH'!F56+'[1]rechte Seite FRANZÖSISCH'!I56</f>
        <v>51</v>
      </c>
      <c r="E56" s="65">
        <v>99</v>
      </c>
      <c r="F56" s="65">
        <v>61</v>
      </c>
      <c r="G56" s="65">
        <v>38</v>
      </c>
      <c r="H56" s="101">
        <v>4</v>
      </c>
      <c r="I56" s="101">
        <v>1</v>
      </c>
      <c r="J56" s="101">
        <v>3</v>
      </c>
      <c r="K56" s="101">
        <v>52</v>
      </c>
      <c r="L56" s="101">
        <v>31</v>
      </c>
      <c r="M56" s="101">
        <v>21</v>
      </c>
      <c r="N56" s="101">
        <v>493</v>
      </c>
      <c r="O56" s="101">
        <v>72</v>
      </c>
      <c r="P56" s="101">
        <v>421</v>
      </c>
      <c r="Q56" s="101">
        <v>20</v>
      </c>
      <c r="R56" s="101">
        <v>0</v>
      </c>
      <c r="S56" s="101">
        <v>20</v>
      </c>
    </row>
    <row r="57" spans="1:19">
      <c r="A57" s="98" t="s">
        <v>92</v>
      </c>
      <c r="B57" s="101">
        <f>+E57+H57+'[1]rechte Seite FRANZÖSISCH'!A57+'[1]rechte Seite FRANZÖSISCH'!D57+'[1]rechte Seite FRANZÖSISCH'!G57</f>
        <v>76</v>
      </c>
      <c r="C57" s="101">
        <f>+F57+I57+'[1]rechte Seite FRANZÖSISCH'!B57+'[1]rechte Seite FRANZÖSISCH'!E57+'[1]rechte Seite FRANZÖSISCH'!H57</f>
        <v>20</v>
      </c>
      <c r="D57" s="101">
        <f>+G57+J57+'[1]rechte Seite FRANZÖSISCH'!C57+'[1]rechte Seite FRANZÖSISCH'!F57+'[1]rechte Seite FRANZÖSISCH'!I57</f>
        <v>56</v>
      </c>
      <c r="E57" s="65">
        <v>15</v>
      </c>
      <c r="F57" s="65">
        <v>11</v>
      </c>
      <c r="G57" s="65">
        <v>4</v>
      </c>
      <c r="H57" s="101">
        <v>0</v>
      </c>
      <c r="I57" s="101">
        <v>0</v>
      </c>
      <c r="J57" s="101">
        <v>0</v>
      </c>
      <c r="K57" s="101">
        <v>2</v>
      </c>
      <c r="L57" s="101">
        <v>2</v>
      </c>
      <c r="M57" s="101">
        <v>0</v>
      </c>
      <c r="N57" s="101">
        <v>39</v>
      </c>
      <c r="O57" s="101">
        <v>5</v>
      </c>
      <c r="P57" s="101">
        <v>34</v>
      </c>
      <c r="Q57" s="101">
        <v>5</v>
      </c>
      <c r="R57" s="101">
        <v>0</v>
      </c>
      <c r="S57" s="101">
        <v>5</v>
      </c>
    </row>
    <row r="58" spans="1:19">
      <c r="A58" s="98" t="s">
        <v>93</v>
      </c>
      <c r="B58" s="101">
        <f>+E58+H58+'[1]rechte Seite FRANZÖSISCH'!A58+'[1]rechte Seite FRANZÖSISCH'!D58+'[1]rechte Seite FRANZÖSISCH'!G58</f>
        <v>241</v>
      </c>
      <c r="C58" s="101">
        <f>+F58+I58+'[1]rechte Seite FRANZÖSISCH'!B58+'[1]rechte Seite FRANZÖSISCH'!E58+'[1]rechte Seite FRANZÖSISCH'!H58</f>
        <v>100</v>
      </c>
      <c r="D58" s="101">
        <f>+G58+J58+'[1]rechte Seite FRANZÖSISCH'!C58+'[1]rechte Seite FRANZÖSISCH'!F58+'[1]rechte Seite FRANZÖSISCH'!I58</f>
        <v>141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1</v>
      </c>
      <c r="L58" s="101">
        <v>0</v>
      </c>
      <c r="M58" s="101">
        <v>1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</row>
    <row r="59" spans="1:19">
      <c r="A59" s="96" t="s">
        <v>94</v>
      </c>
      <c r="B59" s="71">
        <f>+E59+H59+'[1]rechte Seite FRANZÖSISCH'!A59+'[1]rechte Seite FRANZÖSISCH'!D59+'[1]rechte Seite FRANZÖSISCH'!G59</f>
        <v>764</v>
      </c>
      <c r="C59" s="71">
        <f>+F59+I59+'[1]rechte Seite FRANZÖSISCH'!B59+'[1]rechte Seite FRANZÖSISCH'!E59+'[1]rechte Seite FRANZÖSISCH'!H59</f>
        <v>249</v>
      </c>
      <c r="D59" s="71">
        <f>+G59+J59+'[1]rechte Seite FRANZÖSISCH'!C59+'[1]rechte Seite FRANZÖSISCH'!F59+'[1]rechte Seite FRANZÖSISCH'!I59</f>
        <v>515</v>
      </c>
      <c r="E59" s="71">
        <v>197</v>
      </c>
      <c r="F59" s="71">
        <v>144</v>
      </c>
      <c r="G59" s="71">
        <v>53</v>
      </c>
      <c r="H59" s="71">
        <v>2</v>
      </c>
      <c r="I59" s="71">
        <v>2</v>
      </c>
      <c r="J59" s="71">
        <v>0</v>
      </c>
      <c r="K59" s="71">
        <v>75</v>
      </c>
      <c r="L59" s="71">
        <v>51</v>
      </c>
      <c r="M59" s="71">
        <v>24</v>
      </c>
      <c r="N59" s="71">
        <v>55</v>
      </c>
      <c r="O59" s="71">
        <v>30</v>
      </c>
      <c r="P59" s="71">
        <v>25</v>
      </c>
      <c r="Q59" s="71"/>
      <c r="R59" s="71"/>
      <c r="S59" s="71"/>
    </row>
    <row r="60" spans="1:19">
      <c r="A60" s="96" t="s">
        <v>95</v>
      </c>
      <c r="B60" s="71">
        <f>+E60+H60+'[1]rechte Seite FRANZÖSISCH'!A60+'[1]rechte Seite FRANZÖSISCH'!D60+'[1]rechte Seite FRANZÖSISCH'!G60</f>
        <v>1203</v>
      </c>
      <c r="C60" s="71">
        <f>+F60+I60+'[1]rechte Seite FRANZÖSISCH'!B60+'[1]rechte Seite FRANZÖSISCH'!E60+'[1]rechte Seite FRANZÖSISCH'!H60</f>
        <v>666</v>
      </c>
      <c r="D60" s="71">
        <f>+G60+J60+'[1]rechte Seite FRANZÖSISCH'!C60+'[1]rechte Seite FRANZÖSISCH'!F60+'[1]rechte Seite FRANZÖSISCH'!I60</f>
        <v>537</v>
      </c>
      <c r="E60" s="71">
        <v>1152</v>
      </c>
      <c r="F60" s="71">
        <v>659</v>
      </c>
      <c r="G60" s="71">
        <v>493</v>
      </c>
      <c r="H60" s="71">
        <v>5</v>
      </c>
      <c r="I60" s="71">
        <v>0</v>
      </c>
      <c r="J60" s="71">
        <v>5</v>
      </c>
      <c r="K60" s="71">
        <v>595</v>
      </c>
      <c r="L60" s="71">
        <v>424</v>
      </c>
      <c r="M60" s="71">
        <v>171</v>
      </c>
      <c r="N60" s="71">
        <v>265</v>
      </c>
      <c r="O60" s="71">
        <v>42</v>
      </c>
      <c r="P60" s="71">
        <v>223</v>
      </c>
      <c r="Q60" s="71">
        <v>17</v>
      </c>
      <c r="R60" s="71">
        <v>0</v>
      </c>
      <c r="S60" s="71">
        <v>17</v>
      </c>
    </row>
    <row r="61" spans="1:19">
      <c r="A61" s="96" t="s">
        <v>96</v>
      </c>
      <c r="B61" s="71">
        <f>+E61+H61+'[1]rechte Seite FRANZÖSISCH'!A61+'[1]rechte Seite FRANZÖSISCH'!D61+'[1]rechte Seite FRANZÖSISCH'!G61</f>
        <v>836</v>
      </c>
      <c r="C61" s="71">
        <f>+F61+I61+'[1]rechte Seite FRANZÖSISCH'!B61+'[1]rechte Seite FRANZÖSISCH'!E61+'[1]rechte Seite FRANZÖSISCH'!H61</f>
        <v>451</v>
      </c>
      <c r="D61" s="71">
        <f>+G61+J61+'[1]rechte Seite FRANZÖSISCH'!C61+'[1]rechte Seite FRANZÖSISCH'!F61+'[1]rechte Seite FRANZÖSISCH'!I61</f>
        <v>385</v>
      </c>
      <c r="E61" s="71">
        <v>831</v>
      </c>
      <c r="F61" s="71">
        <v>451</v>
      </c>
      <c r="G61" s="71">
        <v>380</v>
      </c>
      <c r="H61" s="71">
        <v>4</v>
      </c>
      <c r="I61" s="71">
        <v>0</v>
      </c>
      <c r="J61" s="71">
        <v>4</v>
      </c>
      <c r="K61" s="71">
        <v>530</v>
      </c>
      <c r="L61" s="71">
        <v>380</v>
      </c>
      <c r="M61" s="71">
        <v>150</v>
      </c>
      <c r="N61" s="71">
        <v>38</v>
      </c>
      <c r="O61" s="71">
        <v>27</v>
      </c>
      <c r="P61" s="71">
        <v>11</v>
      </c>
      <c r="Q61" s="71">
        <v>0</v>
      </c>
      <c r="R61" s="71">
        <v>0</v>
      </c>
      <c r="S61" s="71">
        <v>0</v>
      </c>
    </row>
    <row r="62" spans="1:19">
      <c r="A62" s="96" t="s">
        <v>97</v>
      </c>
      <c r="B62" s="71">
        <f>+E62+H62+'[1]rechte Seite FRANZÖSISCH'!A62+'[1]rechte Seite FRANZÖSISCH'!D62+'[1]rechte Seite FRANZÖSISCH'!G62</f>
        <v>207</v>
      </c>
      <c r="C62" s="71">
        <f>+F62+I62+'[1]rechte Seite FRANZÖSISCH'!B62+'[1]rechte Seite FRANZÖSISCH'!E62+'[1]rechte Seite FRANZÖSISCH'!H62</f>
        <v>122</v>
      </c>
      <c r="D62" s="71">
        <f>+G62+J62+'[1]rechte Seite FRANZÖSISCH'!C62+'[1]rechte Seite FRANZÖSISCH'!F62+'[1]rechte Seite FRANZÖSISCH'!I62</f>
        <v>85</v>
      </c>
      <c r="E62" s="71">
        <v>77</v>
      </c>
      <c r="F62" s="71">
        <v>41</v>
      </c>
      <c r="G62" s="71">
        <v>36</v>
      </c>
      <c r="H62" s="71">
        <v>0</v>
      </c>
      <c r="I62" s="71">
        <v>0</v>
      </c>
      <c r="J62" s="71">
        <v>0</v>
      </c>
      <c r="K62" s="71">
        <v>19</v>
      </c>
      <c r="L62" s="71">
        <v>10</v>
      </c>
      <c r="M62" s="71">
        <v>9</v>
      </c>
      <c r="N62" s="71">
        <v>203</v>
      </c>
      <c r="O62" s="71">
        <v>5</v>
      </c>
      <c r="P62" s="71">
        <v>198</v>
      </c>
      <c r="Q62" s="71">
        <v>16</v>
      </c>
      <c r="R62" s="71">
        <v>0</v>
      </c>
      <c r="S62" s="71">
        <v>16</v>
      </c>
    </row>
    <row r="63" spans="1:19">
      <c r="A63" s="96" t="s">
        <v>98</v>
      </c>
      <c r="B63" s="71">
        <f>+E63+H63+'[1]rechte Seite FRANZÖSISCH'!A63+'[1]rechte Seite FRANZÖSISCH'!D63+'[1]rechte Seite FRANZÖSISCH'!G63</f>
        <v>1122</v>
      </c>
      <c r="C63" s="71">
        <f>+F63+I63+'[1]rechte Seite FRANZÖSISCH'!B63+'[1]rechte Seite FRANZÖSISCH'!E63+'[1]rechte Seite FRANZÖSISCH'!H63</f>
        <v>633</v>
      </c>
      <c r="D63" s="71">
        <f>+G63+J63+'[1]rechte Seite FRANZÖSISCH'!C63+'[1]rechte Seite FRANZÖSISCH'!F63+'[1]rechte Seite FRANZÖSISCH'!I63</f>
        <v>489</v>
      </c>
      <c r="E63" s="71">
        <v>244</v>
      </c>
      <c r="F63" s="71">
        <v>167</v>
      </c>
      <c r="G63" s="71">
        <v>77</v>
      </c>
      <c r="H63" s="71">
        <v>1</v>
      </c>
      <c r="I63" s="71">
        <v>0</v>
      </c>
      <c r="J63" s="71">
        <v>1</v>
      </c>
      <c r="K63" s="71">
        <v>46</v>
      </c>
      <c r="L63" s="71">
        <v>34</v>
      </c>
      <c r="M63" s="71">
        <v>12</v>
      </c>
      <c r="N63" s="71">
        <v>24</v>
      </c>
      <c r="O63" s="71">
        <v>10</v>
      </c>
      <c r="P63" s="71">
        <v>14</v>
      </c>
      <c r="Q63" s="71">
        <v>1</v>
      </c>
      <c r="R63" s="71">
        <v>0</v>
      </c>
      <c r="S63" s="71">
        <v>1</v>
      </c>
    </row>
    <row r="64" spans="1:19">
      <c r="A64" s="96" t="s">
        <v>99</v>
      </c>
      <c r="B64" s="71">
        <f>+E64+H64+'[1]rechte Seite FRANZÖSISCH'!A64+'[1]rechte Seite FRANZÖSISCH'!D64+'[1]rechte Seite FRANZÖSISCH'!G64</f>
        <v>2287</v>
      </c>
      <c r="C64" s="71">
        <f>+F64+I64+'[1]rechte Seite FRANZÖSISCH'!B64+'[1]rechte Seite FRANZÖSISCH'!E64+'[1]rechte Seite FRANZÖSISCH'!H64</f>
        <v>1691</v>
      </c>
      <c r="D64" s="71">
        <f>+G64+J64+'[1]rechte Seite FRANZÖSISCH'!C64+'[1]rechte Seite FRANZÖSISCH'!F64+'[1]rechte Seite FRANZÖSISCH'!I64</f>
        <v>596</v>
      </c>
      <c r="E64" s="71">
        <v>1713</v>
      </c>
      <c r="F64" s="71">
        <v>1280</v>
      </c>
      <c r="G64" s="71">
        <v>433</v>
      </c>
      <c r="H64" s="71">
        <v>6</v>
      </c>
      <c r="I64" s="71">
        <v>4</v>
      </c>
      <c r="J64" s="71">
        <v>2</v>
      </c>
      <c r="K64" s="71">
        <v>380</v>
      </c>
      <c r="L64" s="71">
        <v>296</v>
      </c>
      <c r="M64" s="71">
        <v>84</v>
      </c>
      <c r="N64" s="71">
        <v>175</v>
      </c>
      <c r="O64" s="71">
        <v>33</v>
      </c>
      <c r="P64" s="71">
        <v>142</v>
      </c>
      <c r="Q64" s="71">
        <v>4</v>
      </c>
      <c r="R64" s="71">
        <v>1</v>
      </c>
      <c r="S64" s="71">
        <v>3</v>
      </c>
    </row>
    <row r="65" spans="1:19">
      <c r="A65" s="96" t="s">
        <v>100</v>
      </c>
      <c r="B65" s="71">
        <f>+E65+H65+'[1]rechte Seite FRANZÖSISCH'!A65+'[1]rechte Seite FRANZÖSISCH'!D65+'[1]rechte Seite FRANZÖSISCH'!G65</f>
        <v>323</v>
      </c>
      <c r="C65" s="71">
        <f>+F65+I65+'[1]rechte Seite FRANZÖSISCH'!B65+'[1]rechte Seite FRANZÖSISCH'!E65+'[1]rechte Seite FRANZÖSISCH'!H65</f>
        <v>69</v>
      </c>
      <c r="D65" s="71">
        <f>+G65+J65+'[1]rechte Seite FRANZÖSISCH'!C65+'[1]rechte Seite FRANZÖSISCH'!F65+'[1]rechte Seite FRANZÖSISCH'!I65</f>
        <v>254</v>
      </c>
      <c r="E65" s="71">
        <v>85</v>
      </c>
      <c r="F65" s="71">
        <v>54</v>
      </c>
      <c r="G65" s="71">
        <v>31</v>
      </c>
      <c r="H65" s="71">
        <v>0</v>
      </c>
      <c r="I65" s="71">
        <v>0</v>
      </c>
      <c r="J65" s="71">
        <v>0</v>
      </c>
      <c r="K65" s="71">
        <v>44</v>
      </c>
      <c r="L65" s="71">
        <v>29</v>
      </c>
      <c r="M65" s="71">
        <v>15</v>
      </c>
      <c r="N65" s="71">
        <v>4</v>
      </c>
      <c r="O65" s="71">
        <v>2</v>
      </c>
      <c r="P65" s="71">
        <v>2</v>
      </c>
      <c r="Q65" s="71">
        <v>0</v>
      </c>
      <c r="R65" s="71">
        <v>0</v>
      </c>
      <c r="S65" s="71">
        <v>0</v>
      </c>
    </row>
    <row r="66" spans="1:19">
      <c r="A66" s="99" t="s">
        <v>101</v>
      </c>
      <c r="B66" s="104">
        <f>+E66+H66+'[1]rechte Seite FRANZÖSISCH'!A66+'[1]rechte Seite FRANZÖSISCH'!D66+'[1]rechte Seite FRANZÖSISCH'!G66</f>
        <v>71</v>
      </c>
      <c r="C66" s="104">
        <f>+F66+I66+'[1]rechte Seite FRANZÖSISCH'!B66+'[1]rechte Seite FRANZÖSISCH'!E66+'[1]rechte Seite FRANZÖSISCH'!H66</f>
        <v>44</v>
      </c>
      <c r="D66" s="104">
        <f>+G66+J66+'[1]rechte Seite FRANZÖSISCH'!C66+'[1]rechte Seite FRANZÖSISCH'!F66+'[1]rechte Seite FRANZÖSISCH'!I66</f>
        <v>27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</row>
    <row r="67" spans="1:19">
      <c r="A67" s="11" t="s">
        <v>120</v>
      </c>
      <c r="B67" s="11"/>
      <c r="C67" s="12"/>
      <c r="D67" s="12"/>
      <c r="E67" s="12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workbookViewId="0">
      <selection activeCell="G2" sqref="G2"/>
    </sheetView>
  </sheetViews>
  <sheetFormatPr baseColWidth="10" defaultRowHeight="12.75"/>
  <cols>
    <col min="1" max="1" width="20.5703125" customWidth="1"/>
  </cols>
  <sheetData>
    <row r="1" spans="1:19" ht="15">
      <c r="A1" s="207" t="s">
        <v>183</v>
      </c>
      <c r="B1" s="208"/>
      <c r="C1" s="208"/>
      <c r="D1" s="208"/>
      <c r="E1" s="208"/>
      <c r="F1" s="9"/>
      <c r="G1" s="9"/>
      <c r="H1" s="9"/>
      <c r="I1" s="9"/>
    </row>
    <row r="2" spans="1:19" ht="15">
      <c r="A2" s="209" t="s">
        <v>633</v>
      </c>
      <c r="B2" s="208"/>
      <c r="C2" s="208"/>
      <c r="D2" s="208"/>
      <c r="E2" s="208"/>
      <c r="F2" s="9"/>
      <c r="G2" s="9"/>
      <c r="H2" s="9"/>
      <c r="I2" s="9"/>
    </row>
    <row r="4" spans="1:19">
      <c r="A4" s="89"/>
      <c r="B4" s="18" t="s">
        <v>184</v>
      </c>
      <c r="C4" s="19"/>
      <c r="D4" s="19"/>
      <c r="E4" s="19"/>
      <c r="F4" s="83"/>
      <c r="G4" s="116"/>
      <c r="H4" s="116"/>
      <c r="I4" s="20"/>
      <c r="J4" s="27"/>
      <c r="K4" s="15"/>
      <c r="L4" s="15"/>
      <c r="M4" s="15"/>
      <c r="N4" s="15"/>
      <c r="O4" s="43"/>
      <c r="P4" s="18" t="s">
        <v>189</v>
      </c>
      <c r="Q4" s="83"/>
      <c r="R4" s="19"/>
      <c r="S4" s="20"/>
    </row>
    <row r="5" spans="1:19">
      <c r="A5" s="29" t="s">
        <v>43</v>
      </c>
      <c r="B5" s="21"/>
      <c r="C5" s="15"/>
      <c r="D5" s="15"/>
      <c r="E5" s="15"/>
      <c r="F5" s="15"/>
      <c r="G5" s="15"/>
      <c r="H5" s="43"/>
      <c r="I5" s="22"/>
      <c r="J5" s="19" t="s">
        <v>188</v>
      </c>
      <c r="K5" s="19"/>
      <c r="L5" s="19"/>
      <c r="M5" s="19"/>
      <c r="N5" s="19"/>
      <c r="O5" s="19"/>
      <c r="P5" s="21"/>
      <c r="Q5" s="16"/>
      <c r="R5" s="15"/>
      <c r="S5" s="22"/>
    </row>
    <row r="6" spans="1:19" ht="13.5">
      <c r="A6" s="29"/>
      <c r="B6" s="171" t="s">
        <v>102</v>
      </c>
      <c r="C6" s="20"/>
      <c r="D6" s="172" t="s">
        <v>185</v>
      </c>
      <c r="E6" s="20"/>
      <c r="F6" s="18" t="s">
        <v>186</v>
      </c>
      <c r="G6" s="20"/>
      <c r="H6" s="18" t="s">
        <v>187</v>
      </c>
      <c r="I6" s="20"/>
      <c r="J6" s="172" t="s">
        <v>190</v>
      </c>
      <c r="K6" s="20"/>
      <c r="L6" s="18" t="s">
        <v>186</v>
      </c>
      <c r="M6" s="20"/>
      <c r="N6" s="18" t="s">
        <v>187</v>
      </c>
      <c r="O6" s="19"/>
      <c r="P6" s="18" t="s">
        <v>102</v>
      </c>
      <c r="Q6" s="84"/>
      <c r="R6" s="27"/>
      <c r="S6" s="26"/>
    </row>
    <row r="7" spans="1:19">
      <c r="A7" s="29"/>
      <c r="B7" s="80"/>
      <c r="C7" s="26"/>
      <c r="D7" s="80"/>
      <c r="E7" s="26"/>
      <c r="F7" s="80"/>
      <c r="G7" s="26"/>
      <c r="H7" s="80"/>
      <c r="I7" s="26"/>
      <c r="J7" s="80"/>
      <c r="K7" s="26"/>
      <c r="L7" s="80"/>
      <c r="M7" s="26"/>
      <c r="N7" s="80"/>
      <c r="O7" s="25"/>
      <c r="P7" s="80"/>
      <c r="Q7" s="85"/>
      <c r="R7" s="173" t="s">
        <v>191</v>
      </c>
      <c r="S7" s="73"/>
    </row>
    <row r="8" spans="1:19">
      <c r="A8" s="174"/>
      <c r="B8" s="73" t="s">
        <v>110</v>
      </c>
      <c r="C8" s="31" t="s">
        <v>117</v>
      </c>
      <c r="D8" s="31" t="s">
        <v>110</v>
      </c>
      <c r="E8" s="31" t="s">
        <v>117</v>
      </c>
      <c r="F8" s="31" t="s">
        <v>110</v>
      </c>
      <c r="G8" s="31" t="s">
        <v>117</v>
      </c>
      <c r="H8" s="31" t="s">
        <v>110</v>
      </c>
      <c r="I8" s="31" t="s">
        <v>117</v>
      </c>
      <c r="J8" s="31" t="s">
        <v>110</v>
      </c>
      <c r="K8" s="31" t="s">
        <v>117</v>
      </c>
      <c r="L8" s="31" t="s">
        <v>110</v>
      </c>
      <c r="M8" s="31" t="s">
        <v>117</v>
      </c>
      <c r="N8" s="31" t="s">
        <v>110</v>
      </c>
      <c r="O8" s="31" t="s">
        <v>117</v>
      </c>
      <c r="P8" s="31" t="s">
        <v>110</v>
      </c>
      <c r="Q8" s="31" t="s">
        <v>117</v>
      </c>
      <c r="R8" s="78" t="s">
        <v>110</v>
      </c>
      <c r="S8" s="78" t="s">
        <v>117</v>
      </c>
    </row>
    <row r="9" spans="1:19">
      <c r="A9" s="2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19">
      <c r="A10" s="96" t="s">
        <v>44</v>
      </c>
      <c r="B10" s="71">
        <f>+D10+F10+H10</f>
        <v>1772279</v>
      </c>
      <c r="C10" s="71">
        <f>+E10+G10+I10</f>
        <v>830972</v>
      </c>
      <c r="D10" s="381">
        <v>18337</v>
      </c>
      <c r="E10" s="381">
        <v>6529</v>
      </c>
      <c r="F10" s="381">
        <v>616106</v>
      </c>
      <c r="G10" s="381">
        <v>295314</v>
      </c>
      <c r="H10" s="381">
        <v>1137836</v>
      </c>
      <c r="I10" s="381">
        <v>529129</v>
      </c>
      <c r="J10" s="383">
        <v>15263</v>
      </c>
      <c r="K10" s="383">
        <v>5149</v>
      </c>
      <c r="L10" s="383">
        <v>425528</v>
      </c>
      <c r="M10" s="383">
        <v>194544</v>
      </c>
      <c r="N10" s="383">
        <v>737848</v>
      </c>
      <c r="O10" s="383">
        <v>334804</v>
      </c>
      <c r="P10" s="381">
        <v>54292</v>
      </c>
      <c r="Q10" s="381">
        <v>19266</v>
      </c>
      <c r="R10" s="75">
        <v>44760</v>
      </c>
      <c r="S10" s="75">
        <v>14410</v>
      </c>
    </row>
    <row r="11" spans="1:19">
      <c r="A11" s="96" t="s">
        <v>45</v>
      </c>
      <c r="B11" s="71">
        <f t="shared" ref="B11:C67" si="0">+D11+F11+H11</f>
        <v>1540160</v>
      </c>
      <c r="C11" s="71">
        <f t="shared" si="0"/>
        <v>706663</v>
      </c>
      <c r="D11" s="381">
        <v>15554</v>
      </c>
      <c r="E11" s="381">
        <v>5287</v>
      </c>
      <c r="F11" s="381">
        <v>481573</v>
      </c>
      <c r="G11" s="381">
        <v>222239</v>
      </c>
      <c r="H11" s="381">
        <v>1043033</v>
      </c>
      <c r="I11" s="381">
        <v>479137</v>
      </c>
      <c r="J11" s="383">
        <v>15149</v>
      </c>
      <c r="K11" s="383">
        <v>5074</v>
      </c>
      <c r="L11" s="383">
        <v>410535</v>
      </c>
      <c r="M11" s="383">
        <v>184214</v>
      </c>
      <c r="N11" s="383">
        <v>729431</v>
      </c>
      <c r="O11" s="383">
        <v>329238</v>
      </c>
      <c r="P11" s="381">
        <v>46585</v>
      </c>
      <c r="Q11" s="381">
        <v>15529</v>
      </c>
      <c r="R11" s="75">
        <v>44608</v>
      </c>
      <c r="S11" s="75">
        <v>14322</v>
      </c>
    </row>
    <row r="12" spans="1:19">
      <c r="A12" s="96" t="s">
        <v>46</v>
      </c>
      <c r="B12" s="71">
        <f t="shared" si="0"/>
        <v>1147185</v>
      </c>
      <c r="C12" s="71">
        <f t="shared" si="0"/>
        <v>513693</v>
      </c>
      <c r="D12" s="381">
        <v>15122</v>
      </c>
      <c r="E12" s="381">
        <v>5061</v>
      </c>
      <c r="F12" s="381">
        <v>405697</v>
      </c>
      <c r="G12" s="381">
        <v>181004</v>
      </c>
      <c r="H12" s="381">
        <v>726366</v>
      </c>
      <c r="I12" s="381">
        <v>327628</v>
      </c>
      <c r="J12" s="383">
        <v>15122</v>
      </c>
      <c r="K12" s="383">
        <v>5061</v>
      </c>
      <c r="L12" s="383">
        <v>405697</v>
      </c>
      <c r="M12" s="383">
        <v>181004</v>
      </c>
      <c r="N12" s="383">
        <v>726366</v>
      </c>
      <c r="O12" s="383">
        <v>327628</v>
      </c>
      <c r="P12" s="381">
        <v>44499</v>
      </c>
      <c r="Q12" s="381">
        <v>14277</v>
      </c>
      <c r="R12" s="75">
        <v>44499</v>
      </c>
      <c r="S12" s="75">
        <v>14277</v>
      </c>
    </row>
    <row r="13" spans="1:19">
      <c r="A13" s="96" t="s">
        <v>47</v>
      </c>
      <c r="B13" s="71">
        <f t="shared" si="0"/>
        <v>1143398</v>
      </c>
      <c r="C13" s="71">
        <f t="shared" si="0"/>
        <v>511885</v>
      </c>
      <c r="D13" s="381">
        <v>15100</v>
      </c>
      <c r="E13" s="381">
        <v>5049</v>
      </c>
      <c r="F13" s="381">
        <v>404239</v>
      </c>
      <c r="G13" s="381">
        <v>180312</v>
      </c>
      <c r="H13" s="381">
        <v>724059</v>
      </c>
      <c r="I13" s="381">
        <v>326524</v>
      </c>
      <c r="J13" s="383">
        <v>15100</v>
      </c>
      <c r="K13" s="383">
        <v>5049</v>
      </c>
      <c r="L13" s="383">
        <v>404239</v>
      </c>
      <c r="M13" s="383">
        <v>180312</v>
      </c>
      <c r="N13" s="383">
        <v>724059</v>
      </c>
      <c r="O13" s="383">
        <v>326524</v>
      </c>
      <c r="P13" s="381">
        <v>44430</v>
      </c>
      <c r="Q13" s="381">
        <v>14248</v>
      </c>
      <c r="R13" s="75">
        <v>44430</v>
      </c>
      <c r="S13" s="75">
        <v>14248</v>
      </c>
    </row>
    <row r="14" spans="1:19">
      <c r="A14" s="97" t="s">
        <v>48</v>
      </c>
      <c r="B14" s="72">
        <f t="shared" si="0"/>
        <v>11064</v>
      </c>
      <c r="C14" s="72">
        <f t="shared" si="0"/>
        <v>5158</v>
      </c>
      <c r="D14" s="382">
        <v>58</v>
      </c>
      <c r="E14" s="382">
        <v>20</v>
      </c>
      <c r="F14" s="287">
        <v>4319</v>
      </c>
      <c r="G14" s="382">
        <v>1938</v>
      </c>
      <c r="H14" s="382">
        <v>6687</v>
      </c>
      <c r="I14" s="382">
        <v>3200</v>
      </c>
      <c r="J14" s="287">
        <v>58</v>
      </c>
      <c r="K14" s="287">
        <v>20</v>
      </c>
      <c r="L14" s="287">
        <v>4319</v>
      </c>
      <c r="M14" s="287">
        <v>1938</v>
      </c>
      <c r="N14" s="382">
        <v>6687</v>
      </c>
      <c r="O14" s="382">
        <v>3200</v>
      </c>
      <c r="P14" s="382">
        <v>381</v>
      </c>
      <c r="Q14" s="382">
        <v>112</v>
      </c>
      <c r="R14" s="102">
        <v>381</v>
      </c>
      <c r="S14" s="102">
        <v>112</v>
      </c>
    </row>
    <row r="15" spans="1:19">
      <c r="A15" s="98" t="s">
        <v>49</v>
      </c>
      <c r="B15" s="72">
        <f>+D15+F15+H15</f>
        <v>3494</v>
      </c>
      <c r="C15" s="72">
        <f>+E15+G15+I15</f>
        <v>2223</v>
      </c>
      <c r="D15" s="382">
        <v>329</v>
      </c>
      <c r="E15" s="382">
        <v>179</v>
      </c>
      <c r="F15" s="287">
        <v>2330</v>
      </c>
      <c r="G15" s="382">
        <v>1459</v>
      </c>
      <c r="H15" s="382">
        <v>835</v>
      </c>
      <c r="I15" s="382">
        <v>585</v>
      </c>
      <c r="J15" s="287">
        <v>329</v>
      </c>
      <c r="K15" s="287">
        <v>179</v>
      </c>
      <c r="L15" s="287">
        <v>2330</v>
      </c>
      <c r="M15" s="287">
        <v>1459</v>
      </c>
      <c r="N15" s="382">
        <v>835</v>
      </c>
      <c r="O15" s="382">
        <v>585</v>
      </c>
      <c r="P15" s="382">
        <v>681</v>
      </c>
      <c r="Q15" s="382">
        <v>358</v>
      </c>
      <c r="R15" s="102">
        <v>681</v>
      </c>
      <c r="S15" s="102">
        <v>358</v>
      </c>
    </row>
    <row r="16" spans="1:19">
      <c r="A16" s="97" t="s">
        <v>50</v>
      </c>
      <c r="B16" s="72">
        <f t="shared" si="0"/>
        <v>4532</v>
      </c>
      <c r="C16" s="72">
        <f t="shared" si="0"/>
        <v>2221</v>
      </c>
      <c r="D16" s="382">
        <v>23</v>
      </c>
      <c r="E16" s="382">
        <v>11</v>
      </c>
      <c r="F16" s="287">
        <v>1971</v>
      </c>
      <c r="G16" s="382">
        <v>891</v>
      </c>
      <c r="H16" s="382">
        <v>2538</v>
      </c>
      <c r="I16" s="382">
        <v>1319</v>
      </c>
      <c r="J16" s="287">
        <v>23</v>
      </c>
      <c r="K16" s="287">
        <v>11</v>
      </c>
      <c r="L16" s="287">
        <v>1971</v>
      </c>
      <c r="M16" s="287">
        <v>891</v>
      </c>
      <c r="N16" s="382">
        <v>2538</v>
      </c>
      <c r="O16" s="382">
        <v>1319</v>
      </c>
      <c r="P16" s="382">
        <v>129</v>
      </c>
      <c r="Q16" s="382">
        <v>61</v>
      </c>
      <c r="R16" s="102">
        <v>129</v>
      </c>
      <c r="S16" s="102">
        <v>61</v>
      </c>
    </row>
    <row r="17" spans="1:19">
      <c r="A17" s="97" t="s">
        <v>51</v>
      </c>
      <c r="B17" s="72">
        <f t="shared" si="0"/>
        <v>276828</v>
      </c>
      <c r="C17" s="72">
        <f t="shared" si="0"/>
        <v>122716</v>
      </c>
      <c r="D17" s="382">
        <v>3860</v>
      </c>
      <c r="E17" s="382">
        <v>970</v>
      </c>
      <c r="F17" s="287">
        <v>145789</v>
      </c>
      <c r="G17" s="382">
        <v>63309</v>
      </c>
      <c r="H17" s="382">
        <v>127179</v>
      </c>
      <c r="I17" s="382">
        <v>58437</v>
      </c>
      <c r="J17" s="287">
        <v>3860</v>
      </c>
      <c r="K17" s="287">
        <v>970</v>
      </c>
      <c r="L17" s="287">
        <v>145789</v>
      </c>
      <c r="M17" s="287">
        <v>63309</v>
      </c>
      <c r="N17" s="382">
        <v>127179</v>
      </c>
      <c r="O17" s="382">
        <v>58437</v>
      </c>
      <c r="P17" s="382">
        <v>13868</v>
      </c>
      <c r="Q17" s="382">
        <v>3684</v>
      </c>
      <c r="R17" s="102">
        <v>13868</v>
      </c>
      <c r="S17" s="102">
        <v>3684</v>
      </c>
    </row>
    <row r="18" spans="1:19">
      <c r="A18" s="97" t="s">
        <v>52</v>
      </c>
      <c r="B18" s="72">
        <f t="shared" si="0"/>
        <v>3470</v>
      </c>
      <c r="C18" s="72">
        <f t="shared" si="0"/>
        <v>2060</v>
      </c>
      <c r="D18" s="382">
        <v>29</v>
      </c>
      <c r="E18" s="382">
        <v>14</v>
      </c>
      <c r="F18" s="287">
        <v>1663</v>
      </c>
      <c r="G18" s="382">
        <v>927</v>
      </c>
      <c r="H18" s="382">
        <v>1778</v>
      </c>
      <c r="I18" s="382">
        <v>1119</v>
      </c>
      <c r="J18" s="287">
        <v>29</v>
      </c>
      <c r="K18" s="287">
        <v>14</v>
      </c>
      <c r="L18" s="287">
        <v>1663</v>
      </c>
      <c r="M18" s="287">
        <v>927</v>
      </c>
      <c r="N18" s="382">
        <v>1778</v>
      </c>
      <c r="O18" s="382">
        <v>1119</v>
      </c>
      <c r="P18" s="382">
        <v>157</v>
      </c>
      <c r="Q18" s="382">
        <v>100</v>
      </c>
      <c r="R18" s="102">
        <v>157</v>
      </c>
      <c r="S18" s="102">
        <v>100</v>
      </c>
    </row>
    <row r="19" spans="1:19">
      <c r="A19" s="97" t="s">
        <v>53</v>
      </c>
      <c r="B19" s="72">
        <f t="shared" si="0"/>
        <v>99456</v>
      </c>
      <c r="C19" s="72">
        <f t="shared" si="0"/>
        <v>45384</v>
      </c>
      <c r="D19" s="382">
        <v>683</v>
      </c>
      <c r="E19" s="382">
        <v>264</v>
      </c>
      <c r="F19" s="287">
        <v>45538</v>
      </c>
      <c r="G19" s="382">
        <v>20183</v>
      </c>
      <c r="H19" s="382">
        <v>53235</v>
      </c>
      <c r="I19" s="382">
        <v>24937</v>
      </c>
      <c r="J19" s="287">
        <v>683</v>
      </c>
      <c r="K19" s="287">
        <v>264</v>
      </c>
      <c r="L19" s="287">
        <v>45538</v>
      </c>
      <c r="M19" s="287">
        <v>20183</v>
      </c>
      <c r="N19" s="382">
        <v>53235</v>
      </c>
      <c r="O19" s="382">
        <v>24937</v>
      </c>
      <c r="P19" s="382">
        <v>2621</v>
      </c>
      <c r="Q19" s="382">
        <v>899</v>
      </c>
      <c r="R19" s="102">
        <v>2621</v>
      </c>
      <c r="S19" s="102">
        <v>899</v>
      </c>
    </row>
    <row r="20" spans="1:19">
      <c r="A20" s="97" t="s">
        <v>54</v>
      </c>
      <c r="B20" s="72">
        <f t="shared" si="0"/>
        <v>7420</v>
      </c>
      <c r="C20" s="72">
        <f t="shared" si="0"/>
        <v>3146</v>
      </c>
      <c r="D20" s="382">
        <v>64</v>
      </c>
      <c r="E20" s="382">
        <v>40</v>
      </c>
      <c r="F20" s="287">
        <v>2938</v>
      </c>
      <c r="G20" s="382">
        <v>1270</v>
      </c>
      <c r="H20" s="382">
        <v>4418</v>
      </c>
      <c r="I20" s="382">
        <v>1836</v>
      </c>
      <c r="J20" s="287">
        <v>64</v>
      </c>
      <c r="K20" s="287">
        <v>40</v>
      </c>
      <c r="L20" s="287">
        <v>2938</v>
      </c>
      <c r="M20" s="287">
        <v>1270</v>
      </c>
      <c r="N20" s="382">
        <v>4418</v>
      </c>
      <c r="O20" s="382">
        <v>1836</v>
      </c>
      <c r="P20" s="382">
        <v>223</v>
      </c>
      <c r="Q20" s="382">
        <v>71</v>
      </c>
      <c r="R20" s="102">
        <v>223</v>
      </c>
      <c r="S20" s="102">
        <v>71</v>
      </c>
    </row>
    <row r="21" spans="1:19">
      <c r="A21" s="97" t="s">
        <v>55</v>
      </c>
      <c r="B21" s="72">
        <f t="shared" si="0"/>
        <v>38565</v>
      </c>
      <c r="C21" s="72">
        <f t="shared" si="0"/>
        <v>16383</v>
      </c>
      <c r="D21" s="382">
        <v>344</v>
      </c>
      <c r="E21" s="382">
        <v>124</v>
      </c>
      <c r="F21" s="287">
        <v>19958</v>
      </c>
      <c r="G21" s="382">
        <v>8500</v>
      </c>
      <c r="H21" s="382">
        <v>18263</v>
      </c>
      <c r="I21" s="382">
        <v>7759</v>
      </c>
      <c r="J21" s="287">
        <v>344</v>
      </c>
      <c r="K21" s="287">
        <v>124</v>
      </c>
      <c r="L21" s="287">
        <v>19958</v>
      </c>
      <c r="M21" s="287">
        <v>8500</v>
      </c>
      <c r="N21" s="382">
        <v>18263</v>
      </c>
      <c r="O21" s="382">
        <v>7759</v>
      </c>
      <c r="P21" s="382">
        <v>2069</v>
      </c>
      <c r="Q21" s="382">
        <v>610</v>
      </c>
      <c r="R21" s="102">
        <v>2069</v>
      </c>
      <c r="S21" s="102">
        <v>610</v>
      </c>
    </row>
    <row r="22" spans="1:19">
      <c r="A22" s="97" t="s">
        <v>56</v>
      </c>
      <c r="B22" s="72">
        <f t="shared" si="0"/>
        <v>3175</v>
      </c>
      <c r="C22" s="72">
        <f t="shared" si="0"/>
        <v>1383</v>
      </c>
      <c r="D22" s="382">
        <v>44</v>
      </c>
      <c r="E22" s="382">
        <v>20</v>
      </c>
      <c r="F22" s="287">
        <v>1759</v>
      </c>
      <c r="G22" s="382">
        <v>723</v>
      </c>
      <c r="H22" s="382">
        <v>1372</v>
      </c>
      <c r="I22" s="382">
        <v>640</v>
      </c>
      <c r="J22" s="287">
        <v>44</v>
      </c>
      <c r="K22" s="287">
        <v>20</v>
      </c>
      <c r="L22" s="287">
        <v>1759</v>
      </c>
      <c r="M22" s="287">
        <v>723</v>
      </c>
      <c r="N22" s="382">
        <v>1372</v>
      </c>
      <c r="O22" s="382">
        <v>640</v>
      </c>
      <c r="P22" s="382">
        <v>175</v>
      </c>
      <c r="Q22" s="382">
        <v>63</v>
      </c>
      <c r="R22" s="102">
        <v>175</v>
      </c>
      <c r="S22" s="102">
        <v>63</v>
      </c>
    </row>
    <row r="23" spans="1:19">
      <c r="A23" s="97" t="s">
        <v>57</v>
      </c>
      <c r="B23" s="72">
        <f t="shared" si="0"/>
        <v>290546</v>
      </c>
      <c r="C23" s="72">
        <f t="shared" si="0"/>
        <v>122177</v>
      </c>
      <c r="D23" s="101">
        <v>875</v>
      </c>
      <c r="E23" s="101">
        <v>246</v>
      </c>
      <c r="F23" s="287">
        <v>39585</v>
      </c>
      <c r="G23" s="382">
        <v>15544</v>
      </c>
      <c r="H23" s="101">
        <v>250086</v>
      </c>
      <c r="I23" s="101">
        <v>106387</v>
      </c>
      <c r="J23" s="102">
        <v>875</v>
      </c>
      <c r="K23" s="102">
        <v>246</v>
      </c>
      <c r="L23" s="287">
        <v>39585</v>
      </c>
      <c r="M23" s="102">
        <v>15544</v>
      </c>
      <c r="N23" s="382">
        <v>250086</v>
      </c>
      <c r="O23" s="382">
        <v>106387</v>
      </c>
      <c r="P23" s="102">
        <v>3883</v>
      </c>
      <c r="Q23" s="102">
        <v>965</v>
      </c>
      <c r="R23" s="102">
        <v>3883</v>
      </c>
      <c r="S23" s="102">
        <v>965</v>
      </c>
    </row>
    <row r="24" spans="1:19">
      <c r="A24" s="97" t="s">
        <v>58</v>
      </c>
      <c r="B24" s="72">
        <f t="shared" si="0"/>
        <v>1322</v>
      </c>
      <c r="C24" s="72">
        <f t="shared" si="0"/>
        <v>550</v>
      </c>
      <c r="D24" s="382">
        <v>14</v>
      </c>
      <c r="E24" s="101">
        <v>6</v>
      </c>
      <c r="F24" s="287">
        <v>709</v>
      </c>
      <c r="G24" s="382">
        <v>291</v>
      </c>
      <c r="H24" s="382">
        <v>599</v>
      </c>
      <c r="I24" s="382">
        <v>253</v>
      </c>
      <c r="J24" s="287">
        <v>14</v>
      </c>
      <c r="K24" s="287">
        <v>6</v>
      </c>
      <c r="L24" s="287">
        <v>709</v>
      </c>
      <c r="M24" s="102">
        <v>291</v>
      </c>
      <c r="N24" s="382">
        <v>599</v>
      </c>
      <c r="O24" s="382">
        <v>253</v>
      </c>
      <c r="P24" s="102">
        <v>29</v>
      </c>
      <c r="Q24" s="102">
        <v>8</v>
      </c>
      <c r="R24" s="102">
        <v>29</v>
      </c>
      <c r="S24" s="102">
        <v>8</v>
      </c>
    </row>
    <row r="25" spans="1:19">
      <c r="A25" s="98" t="s">
        <v>59</v>
      </c>
      <c r="B25" s="72">
        <f>+D25+F25+H25</f>
        <v>151</v>
      </c>
      <c r="C25" s="72">
        <f>+E25+G25+I25</f>
        <v>80</v>
      </c>
      <c r="D25" s="382">
        <v>2</v>
      </c>
      <c r="E25" s="101">
        <v>1</v>
      </c>
      <c r="F25" s="287">
        <v>100</v>
      </c>
      <c r="G25" s="382">
        <v>57</v>
      </c>
      <c r="H25" s="382">
        <v>49</v>
      </c>
      <c r="I25" s="382">
        <v>22</v>
      </c>
      <c r="J25" s="287">
        <v>2</v>
      </c>
      <c r="K25" s="287">
        <v>1</v>
      </c>
      <c r="L25" s="102">
        <v>100</v>
      </c>
      <c r="M25" s="102">
        <v>57</v>
      </c>
      <c r="N25" s="382">
        <v>49</v>
      </c>
      <c r="O25" s="382">
        <v>22</v>
      </c>
      <c r="P25" s="102">
        <v>83</v>
      </c>
      <c r="Q25" s="102">
        <v>7</v>
      </c>
      <c r="R25" s="102">
        <v>83</v>
      </c>
      <c r="S25" s="382">
        <v>7</v>
      </c>
    </row>
    <row r="26" spans="1:19">
      <c r="A26" s="97" t="s">
        <v>60</v>
      </c>
      <c r="B26" s="72">
        <f t="shared" si="0"/>
        <v>19408</v>
      </c>
      <c r="C26" s="72">
        <f t="shared" si="0"/>
        <v>8693</v>
      </c>
      <c r="D26" s="101">
        <v>83</v>
      </c>
      <c r="E26" s="101">
        <v>28</v>
      </c>
      <c r="F26" s="102">
        <v>6763</v>
      </c>
      <c r="G26" s="101">
        <v>2871</v>
      </c>
      <c r="H26" s="101">
        <v>12562</v>
      </c>
      <c r="I26" s="101">
        <v>5794</v>
      </c>
      <c r="J26" s="102">
        <v>83</v>
      </c>
      <c r="K26" s="102">
        <v>28</v>
      </c>
      <c r="L26" s="102">
        <v>6763</v>
      </c>
      <c r="M26" s="102">
        <v>2871</v>
      </c>
      <c r="N26" s="382">
        <v>12562</v>
      </c>
      <c r="O26" s="382">
        <v>5794</v>
      </c>
      <c r="P26" s="102">
        <v>589</v>
      </c>
      <c r="Q26" s="102">
        <v>173</v>
      </c>
      <c r="R26" s="382">
        <v>589</v>
      </c>
      <c r="S26" s="382">
        <v>173</v>
      </c>
    </row>
    <row r="27" spans="1:19">
      <c r="A27" s="97" t="s">
        <v>61</v>
      </c>
      <c r="B27" s="72">
        <f t="shared" si="0"/>
        <v>38198</v>
      </c>
      <c r="C27" s="72">
        <f t="shared" si="0"/>
        <v>17471</v>
      </c>
      <c r="D27" s="382">
        <v>429</v>
      </c>
      <c r="E27" s="382">
        <v>109</v>
      </c>
      <c r="F27" s="287">
        <v>10801</v>
      </c>
      <c r="G27" s="382">
        <v>4801</v>
      </c>
      <c r="H27" s="382">
        <v>26968</v>
      </c>
      <c r="I27" s="382">
        <v>12561</v>
      </c>
      <c r="J27" s="287">
        <v>429</v>
      </c>
      <c r="K27" s="287">
        <v>109</v>
      </c>
      <c r="L27" s="287">
        <v>10801</v>
      </c>
      <c r="M27" s="287">
        <v>4801</v>
      </c>
      <c r="N27" s="382">
        <v>26968</v>
      </c>
      <c r="O27" s="382">
        <v>12561</v>
      </c>
      <c r="P27" s="102">
        <v>1539</v>
      </c>
      <c r="Q27" s="102">
        <v>460</v>
      </c>
      <c r="R27" s="382">
        <v>1539</v>
      </c>
      <c r="S27" s="382">
        <v>460</v>
      </c>
    </row>
    <row r="28" spans="1:19">
      <c r="A28" s="98" t="s">
        <v>62</v>
      </c>
      <c r="B28" s="72">
        <f>+D28+F28+H28</f>
        <v>13947</v>
      </c>
      <c r="C28" s="72">
        <f>+E28+G28+I28</f>
        <v>7635</v>
      </c>
      <c r="D28" s="382">
        <v>1040</v>
      </c>
      <c r="E28" s="382">
        <v>317</v>
      </c>
      <c r="F28" s="287">
        <v>10090</v>
      </c>
      <c r="G28" s="382">
        <v>5511</v>
      </c>
      <c r="H28" s="382">
        <v>2817</v>
      </c>
      <c r="I28" s="382">
        <v>1807</v>
      </c>
      <c r="J28" s="287">
        <v>1040</v>
      </c>
      <c r="K28" s="287">
        <v>317</v>
      </c>
      <c r="L28" s="287">
        <v>10090</v>
      </c>
      <c r="M28" s="287">
        <v>5511</v>
      </c>
      <c r="N28" s="382">
        <v>2817</v>
      </c>
      <c r="O28" s="382">
        <v>1807</v>
      </c>
      <c r="P28" s="102">
        <v>2460</v>
      </c>
      <c r="Q28" s="102">
        <v>726</v>
      </c>
      <c r="R28" s="382">
        <v>2460</v>
      </c>
      <c r="S28" s="382">
        <v>726</v>
      </c>
    </row>
    <row r="29" spans="1:19">
      <c r="A29" s="97" t="s">
        <v>63</v>
      </c>
      <c r="B29" s="72">
        <f t="shared" si="0"/>
        <v>224171</v>
      </c>
      <c r="C29" s="72">
        <f t="shared" si="0"/>
        <v>100602</v>
      </c>
      <c r="D29" s="382">
        <v>4958</v>
      </c>
      <c r="E29" s="382">
        <v>1651</v>
      </c>
      <c r="F29" s="287">
        <v>72881</v>
      </c>
      <c r="G29" s="382">
        <v>31477</v>
      </c>
      <c r="H29" s="382">
        <v>146332</v>
      </c>
      <c r="I29" s="382">
        <v>67474</v>
      </c>
      <c r="J29" s="287">
        <v>4958</v>
      </c>
      <c r="K29" s="287">
        <v>1651</v>
      </c>
      <c r="L29" s="287">
        <v>72881</v>
      </c>
      <c r="M29" s="287">
        <v>31477</v>
      </c>
      <c r="N29" s="382">
        <v>146332</v>
      </c>
      <c r="O29" s="382">
        <v>67474</v>
      </c>
      <c r="P29" s="102">
        <v>8121</v>
      </c>
      <c r="Q29" s="102">
        <v>2410</v>
      </c>
      <c r="R29" s="382">
        <v>8121</v>
      </c>
      <c r="S29" s="382">
        <v>2410</v>
      </c>
    </row>
    <row r="30" spans="1:19">
      <c r="A30" s="98" t="s">
        <v>64</v>
      </c>
      <c r="B30" s="72">
        <f>+D30+F30+H30</f>
        <v>7044</v>
      </c>
      <c r="C30" s="72">
        <f>+E30+G30+I30</f>
        <v>4703</v>
      </c>
      <c r="D30" s="382">
        <v>728</v>
      </c>
      <c r="E30" s="382">
        <v>402</v>
      </c>
      <c r="F30" s="287">
        <v>4682</v>
      </c>
      <c r="G30" s="382">
        <v>3169</v>
      </c>
      <c r="H30" s="382">
        <v>1634</v>
      </c>
      <c r="I30" s="382">
        <v>1132</v>
      </c>
      <c r="J30" s="287">
        <v>728</v>
      </c>
      <c r="K30" s="287">
        <v>402</v>
      </c>
      <c r="L30" s="287">
        <v>4682</v>
      </c>
      <c r="M30" s="287">
        <v>3169</v>
      </c>
      <c r="N30" s="382">
        <v>1634</v>
      </c>
      <c r="O30" s="382">
        <v>1132</v>
      </c>
      <c r="P30" s="102">
        <v>1759</v>
      </c>
      <c r="Q30" s="102">
        <v>1156</v>
      </c>
      <c r="R30" s="382">
        <v>1759</v>
      </c>
      <c r="S30" s="382">
        <v>1156</v>
      </c>
    </row>
    <row r="31" spans="1:19">
      <c r="A31" s="97" t="s">
        <v>65</v>
      </c>
      <c r="B31" s="72">
        <f t="shared" si="0"/>
        <v>7640</v>
      </c>
      <c r="C31" s="72">
        <f t="shared" si="0"/>
        <v>3751</v>
      </c>
      <c r="D31" s="382">
        <v>41</v>
      </c>
      <c r="E31" s="382">
        <v>22</v>
      </c>
      <c r="F31" s="287">
        <v>3501</v>
      </c>
      <c r="G31" s="382">
        <v>1685</v>
      </c>
      <c r="H31" s="382">
        <v>4098</v>
      </c>
      <c r="I31" s="382">
        <v>2044</v>
      </c>
      <c r="J31" s="287">
        <v>41</v>
      </c>
      <c r="K31" s="287">
        <v>22</v>
      </c>
      <c r="L31" s="287">
        <v>3501</v>
      </c>
      <c r="M31" s="287">
        <v>1685</v>
      </c>
      <c r="N31" s="382">
        <v>4098</v>
      </c>
      <c r="O31" s="382">
        <v>2044</v>
      </c>
      <c r="P31" s="102">
        <v>299</v>
      </c>
      <c r="Q31" s="102">
        <v>140</v>
      </c>
      <c r="R31" s="382">
        <v>299</v>
      </c>
      <c r="S31" s="382">
        <v>140</v>
      </c>
    </row>
    <row r="32" spans="1:19">
      <c r="A32" s="97" t="s">
        <v>66</v>
      </c>
      <c r="B32" s="72">
        <f t="shared" si="0"/>
        <v>66011</v>
      </c>
      <c r="C32" s="72">
        <f t="shared" si="0"/>
        <v>29665</v>
      </c>
      <c r="D32" s="382">
        <v>385</v>
      </c>
      <c r="E32" s="382">
        <v>112</v>
      </c>
      <c r="F32" s="287">
        <v>11529</v>
      </c>
      <c r="G32" s="382">
        <v>5498</v>
      </c>
      <c r="H32" s="382">
        <v>54097</v>
      </c>
      <c r="I32" s="382">
        <v>24055</v>
      </c>
      <c r="J32" s="287">
        <v>385</v>
      </c>
      <c r="K32" s="287">
        <v>112</v>
      </c>
      <c r="L32" s="287">
        <v>11529</v>
      </c>
      <c r="M32" s="287">
        <v>5498</v>
      </c>
      <c r="N32" s="382">
        <v>54097</v>
      </c>
      <c r="O32" s="382">
        <v>24055</v>
      </c>
      <c r="P32" s="102">
        <v>1566</v>
      </c>
      <c r="Q32" s="102">
        <v>477</v>
      </c>
      <c r="R32" s="382">
        <v>1566</v>
      </c>
      <c r="S32" s="382">
        <v>477</v>
      </c>
    </row>
    <row r="33" spans="1:19">
      <c r="A33" s="98" t="s">
        <v>67</v>
      </c>
      <c r="B33" s="72">
        <f t="shared" si="0"/>
        <v>7947</v>
      </c>
      <c r="C33" s="72">
        <f t="shared" si="0"/>
        <v>4320</v>
      </c>
      <c r="D33" s="101">
        <v>340</v>
      </c>
      <c r="E33" s="101">
        <v>184</v>
      </c>
      <c r="F33" s="102">
        <v>5442</v>
      </c>
      <c r="G33" s="102">
        <v>2964</v>
      </c>
      <c r="H33" s="101">
        <v>2165</v>
      </c>
      <c r="I33" s="101">
        <v>1172</v>
      </c>
      <c r="J33" s="287">
        <v>340</v>
      </c>
      <c r="K33" s="287">
        <v>184</v>
      </c>
      <c r="L33" s="102">
        <v>5442</v>
      </c>
      <c r="M33" s="102">
        <v>2964</v>
      </c>
      <c r="N33" s="382">
        <v>2165</v>
      </c>
      <c r="O33" s="382">
        <v>1172</v>
      </c>
      <c r="P33" s="102">
        <v>1463</v>
      </c>
      <c r="Q33" s="102">
        <v>759</v>
      </c>
      <c r="R33" s="382">
        <v>1463</v>
      </c>
      <c r="S33" s="382">
        <v>759</v>
      </c>
    </row>
    <row r="34" spans="1:19">
      <c r="A34" s="98" t="s">
        <v>68</v>
      </c>
      <c r="B34" s="72">
        <f t="shared" si="0"/>
        <v>181</v>
      </c>
      <c r="C34" s="72">
        <f t="shared" si="0"/>
        <v>82</v>
      </c>
      <c r="D34" s="382">
        <v>1</v>
      </c>
      <c r="E34" s="382">
        <v>1</v>
      </c>
      <c r="F34" s="287">
        <v>136</v>
      </c>
      <c r="G34" s="382">
        <v>65</v>
      </c>
      <c r="H34" s="382">
        <v>44</v>
      </c>
      <c r="I34" s="382">
        <v>16</v>
      </c>
      <c r="J34" s="287">
        <v>1</v>
      </c>
      <c r="K34" s="287">
        <v>1</v>
      </c>
      <c r="L34" s="287">
        <v>136</v>
      </c>
      <c r="M34" s="287">
        <v>65</v>
      </c>
      <c r="N34" s="382">
        <v>44</v>
      </c>
      <c r="O34" s="382">
        <v>16</v>
      </c>
      <c r="P34" s="102">
        <v>4</v>
      </c>
      <c r="Q34" s="102">
        <v>3</v>
      </c>
      <c r="R34" s="382">
        <v>4</v>
      </c>
      <c r="S34" s="382">
        <v>3</v>
      </c>
    </row>
    <row r="35" spans="1:19">
      <c r="A35" s="98" t="s">
        <v>69</v>
      </c>
      <c r="B35" s="72">
        <f t="shared" si="0"/>
        <v>7615</v>
      </c>
      <c r="C35" s="72">
        <f t="shared" si="0"/>
        <v>4830</v>
      </c>
      <c r="D35" s="382">
        <v>477</v>
      </c>
      <c r="E35" s="382">
        <v>188</v>
      </c>
      <c r="F35" s="287">
        <v>5464</v>
      </c>
      <c r="G35" s="382">
        <v>3450</v>
      </c>
      <c r="H35" s="382">
        <v>1674</v>
      </c>
      <c r="I35" s="382">
        <v>1192</v>
      </c>
      <c r="J35" s="287">
        <v>477</v>
      </c>
      <c r="K35" s="287">
        <v>188</v>
      </c>
      <c r="L35" s="287">
        <v>5464</v>
      </c>
      <c r="M35" s="287">
        <v>3450</v>
      </c>
      <c r="N35" s="382">
        <v>1674</v>
      </c>
      <c r="O35" s="382">
        <v>1192</v>
      </c>
      <c r="P35" s="102">
        <v>1274</v>
      </c>
      <c r="Q35" s="102">
        <v>505</v>
      </c>
      <c r="R35" s="382">
        <v>1274</v>
      </c>
      <c r="S35" s="382">
        <v>505</v>
      </c>
    </row>
    <row r="36" spans="1:19">
      <c r="A36" s="98" t="s">
        <v>70</v>
      </c>
      <c r="B36" s="72">
        <f t="shared" si="0"/>
        <v>5560</v>
      </c>
      <c r="C36" s="72">
        <f t="shared" si="0"/>
        <v>3243</v>
      </c>
      <c r="D36" s="382">
        <v>184</v>
      </c>
      <c r="E36" s="382">
        <v>71</v>
      </c>
      <c r="F36" s="287">
        <v>3054</v>
      </c>
      <c r="G36" s="382">
        <v>1754</v>
      </c>
      <c r="H36" s="382">
        <v>2322</v>
      </c>
      <c r="I36" s="382">
        <v>1418</v>
      </c>
      <c r="J36" s="287">
        <v>184</v>
      </c>
      <c r="K36" s="287">
        <v>71</v>
      </c>
      <c r="L36" s="287">
        <v>3054</v>
      </c>
      <c r="M36" s="287">
        <v>1754</v>
      </c>
      <c r="N36" s="382">
        <v>2322</v>
      </c>
      <c r="O36" s="382">
        <v>1418</v>
      </c>
      <c r="P36" s="102">
        <v>580</v>
      </c>
      <c r="Q36" s="102">
        <v>250</v>
      </c>
      <c r="R36" s="382">
        <v>580</v>
      </c>
      <c r="S36" s="382">
        <v>250</v>
      </c>
    </row>
    <row r="37" spans="1:19">
      <c r="A37" s="98" t="s">
        <v>71</v>
      </c>
      <c r="B37" s="72">
        <f t="shared" si="0"/>
        <v>2662</v>
      </c>
      <c r="C37" s="72">
        <f t="shared" si="0"/>
        <v>1253</v>
      </c>
      <c r="D37" s="102">
        <v>22</v>
      </c>
      <c r="E37" s="101">
        <v>5</v>
      </c>
      <c r="F37" s="101">
        <v>957</v>
      </c>
      <c r="G37" s="101">
        <v>393</v>
      </c>
      <c r="H37" s="101">
        <v>1683</v>
      </c>
      <c r="I37" s="101">
        <v>855</v>
      </c>
      <c r="J37" s="102">
        <v>22</v>
      </c>
      <c r="K37" s="102">
        <v>5</v>
      </c>
      <c r="L37" s="102">
        <v>957</v>
      </c>
      <c r="M37" s="102">
        <v>393</v>
      </c>
      <c r="N37" s="382">
        <v>1683</v>
      </c>
      <c r="O37" s="382">
        <v>855</v>
      </c>
      <c r="P37" s="102">
        <v>170</v>
      </c>
      <c r="Q37" s="102">
        <v>47</v>
      </c>
      <c r="R37" s="382">
        <v>170</v>
      </c>
      <c r="S37" s="382">
        <v>47</v>
      </c>
    </row>
    <row r="38" spans="1:19">
      <c r="A38" s="98" t="s">
        <v>72</v>
      </c>
      <c r="B38" s="72">
        <f t="shared" si="0"/>
        <v>458</v>
      </c>
      <c r="C38" s="72">
        <f t="shared" si="0"/>
        <v>324</v>
      </c>
      <c r="D38" s="382">
        <v>17</v>
      </c>
      <c r="E38" s="382">
        <v>12</v>
      </c>
      <c r="F38" s="382">
        <v>375</v>
      </c>
      <c r="G38" s="382">
        <v>255</v>
      </c>
      <c r="H38" s="382">
        <v>66</v>
      </c>
      <c r="I38" s="382">
        <v>57</v>
      </c>
      <c r="J38" s="287">
        <v>17</v>
      </c>
      <c r="K38" s="287">
        <v>12</v>
      </c>
      <c r="L38" s="287">
        <v>375</v>
      </c>
      <c r="M38" s="287">
        <v>255</v>
      </c>
      <c r="N38" s="382">
        <v>66</v>
      </c>
      <c r="O38" s="382">
        <v>57</v>
      </c>
      <c r="P38" s="102">
        <v>52</v>
      </c>
      <c r="Q38" s="102">
        <v>35</v>
      </c>
      <c r="R38" s="382">
        <v>52</v>
      </c>
      <c r="S38" s="382">
        <v>35</v>
      </c>
    </row>
    <row r="39" spans="1:19">
      <c r="A39" s="98" t="s">
        <v>73</v>
      </c>
      <c r="B39" s="72">
        <f t="shared" si="0"/>
        <v>1446</v>
      </c>
      <c r="C39" s="72">
        <f t="shared" si="0"/>
        <v>1077</v>
      </c>
      <c r="D39" s="382">
        <v>41</v>
      </c>
      <c r="E39" s="382">
        <v>30</v>
      </c>
      <c r="F39" s="382">
        <v>1074</v>
      </c>
      <c r="G39" s="382">
        <v>767</v>
      </c>
      <c r="H39" s="382">
        <v>331</v>
      </c>
      <c r="I39" s="382">
        <v>280</v>
      </c>
      <c r="J39" s="287">
        <v>41</v>
      </c>
      <c r="K39" s="287">
        <v>30</v>
      </c>
      <c r="L39" s="287">
        <v>1074</v>
      </c>
      <c r="M39" s="287">
        <v>767</v>
      </c>
      <c r="N39" s="382">
        <v>331</v>
      </c>
      <c r="O39" s="382">
        <v>280</v>
      </c>
      <c r="P39" s="102">
        <v>150</v>
      </c>
      <c r="Q39" s="102">
        <v>107</v>
      </c>
      <c r="R39" s="382">
        <v>150</v>
      </c>
      <c r="S39" s="382">
        <v>107</v>
      </c>
    </row>
    <row r="40" spans="1:19">
      <c r="A40" s="98" t="s">
        <v>74</v>
      </c>
      <c r="B40" s="72">
        <f t="shared" si="0"/>
        <v>1087</v>
      </c>
      <c r="C40" s="72">
        <f t="shared" si="0"/>
        <v>755</v>
      </c>
      <c r="D40" s="382">
        <v>29</v>
      </c>
      <c r="E40" s="382">
        <v>22</v>
      </c>
      <c r="F40" s="382">
        <v>831</v>
      </c>
      <c r="G40" s="382">
        <v>560</v>
      </c>
      <c r="H40" s="382">
        <v>227</v>
      </c>
      <c r="I40" s="382">
        <v>173</v>
      </c>
      <c r="J40" s="287">
        <v>29</v>
      </c>
      <c r="K40" s="287">
        <v>22</v>
      </c>
      <c r="L40" s="287">
        <v>831</v>
      </c>
      <c r="M40" s="287">
        <v>560</v>
      </c>
      <c r="N40" s="382">
        <v>227</v>
      </c>
      <c r="O40" s="382">
        <v>173</v>
      </c>
      <c r="P40" s="102">
        <v>105</v>
      </c>
      <c r="Q40" s="102">
        <v>62</v>
      </c>
      <c r="R40" s="382">
        <v>105</v>
      </c>
      <c r="S40" s="382">
        <v>62</v>
      </c>
    </row>
    <row r="41" spans="1:19">
      <c r="A41" s="96" t="s">
        <v>75</v>
      </c>
      <c r="B41" s="71">
        <f t="shared" si="0"/>
        <v>3787</v>
      </c>
      <c r="C41" s="71">
        <f t="shared" si="0"/>
        <v>1808</v>
      </c>
      <c r="D41" s="71">
        <f t="shared" ref="D41:I41" si="1">SUM(D42:D44)</f>
        <v>22</v>
      </c>
      <c r="E41" s="71">
        <f t="shared" si="1"/>
        <v>12</v>
      </c>
      <c r="F41" s="71">
        <f t="shared" si="1"/>
        <v>1458</v>
      </c>
      <c r="G41" s="71">
        <f t="shared" si="1"/>
        <v>692</v>
      </c>
      <c r="H41" s="71">
        <f t="shared" si="1"/>
        <v>2307</v>
      </c>
      <c r="I41" s="71">
        <f t="shared" si="1"/>
        <v>1104</v>
      </c>
      <c r="J41" s="75">
        <f>SUM(J42:J44)</f>
        <v>22</v>
      </c>
      <c r="K41" s="75">
        <f t="shared" ref="K41:S41" si="2">SUM(K42:K44)</f>
        <v>12</v>
      </c>
      <c r="L41" s="75">
        <f t="shared" si="2"/>
        <v>1458</v>
      </c>
      <c r="M41" s="75">
        <f t="shared" si="2"/>
        <v>692</v>
      </c>
      <c r="N41" s="75">
        <f t="shared" si="2"/>
        <v>2307</v>
      </c>
      <c r="O41" s="75">
        <f t="shared" si="2"/>
        <v>1104</v>
      </c>
      <c r="P41" s="75">
        <f t="shared" si="2"/>
        <v>69</v>
      </c>
      <c r="Q41" s="75">
        <f t="shared" si="2"/>
        <v>29</v>
      </c>
      <c r="R41" s="75">
        <f t="shared" si="2"/>
        <v>69</v>
      </c>
      <c r="S41" s="75">
        <f t="shared" si="2"/>
        <v>29</v>
      </c>
    </row>
    <row r="42" spans="1:19">
      <c r="A42" s="97" t="s">
        <v>76</v>
      </c>
      <c r="B42" s="72">
        <f t="shared" si="0"/>
        <v>319</v>
      </c>
      <c r="C42" s="72">
        <f t="shared" si="0"/>
        <v>149</v>
      </c>
      <c r="D42" s="101">
        <v>5</v>
      </c>
      <c r="E42" s="101">
        <v>2</v>
      </c>
      <c r="F42" s="101">
        <v>247</v>
      </c>
      <c r="G42" s="101">
        <v>117</v>
      </c>
      <c r="H42" s="101">
        <v>67</v>
      </c>
      <c r="I42" s="101">
        <v>30</v>
      </c>
      <c r="J42" s="102">
        <v>5</v>
      </c>
      <c r="K42" s="102">
        <v>2</v>
      </c>
      <c r="L42" s="102">
        <v>247</v>
      </c>
      <c r="M42" s="102">
        <v>117</v>
      </c>
      <c r="N42" s="382">
        <v>67</v>
      </c>
      <c r="O42" s="382">
        <v>30</v>
      </c>
      <c r="P42" s="102">
        <v>13</v>
      </c>
      <c r="Q42" s="102">
        <v>4</v>
      </c>
      <c r="R42" s="382">
        <v>13</v>
      </c>
      <c r="S42" s="382">
        <v>4</v>
      </c>
    </row>
    <row r="43" spans="1:19">
      <c r="A43" s="97" t="s">
        <v>77</v>
      </c>
      <c r="B43" s="72">
        <f t="shared" si="0"/>
        <v>1679</v>
      </c>
      <c r="C43" s="72">
        <f t="shared" si="0"/>
        <v>801</v>
      </c>
      <c r="D43" s="101">
        <v>5</v>
      </c>
      <c r="E43" s="101">
        <v>3</v>
      </c>
      <c r="F43" s="101">
        <v>478</v>
      </c>
      <c r="G43" s="101">
        <v>224</v>
      </c>
      <c r="H43" s="101">
        <v>1196</v>
      </c>
      <c r="I43" s="101">
        <v>574</v>
      </c>
      <c r="J43" s="102">
        <v>5</v>
      </c>
      <c r="K43" s="102">
        <v>3</v>
      </c>
      <c r="L43" s="102">
        <v>478</v>
      </c>
      <c r="M43" s="102">
        <v>224</v>
      </c>
      <c r="N43" s="382">
        <v>1196</v>
      </c>
      <c r="O43" s="382">
        <v>574</v>
      </c>
      <c r="P43" s="102">
        <v>13</v>
      </c>
      <c r="Q43" s="102">
        <v>9</v>
      </c>
      <c r="R43" s="382">
        <v>13</v>
      </c>
      <c r="S43" s="382">
        <v>9</v>
      </c>
    </row>
    <row r="44" spans="1:19">
      <c r="A44" s="97" t="s">
        <v>78</v>
      </c>
      <c r="B44" s="72">
        <f t="shared" si="0"/>
        <v>1789</v>
      </c>
      <c r="C44" s="72">
        <f t="shared" si="0"/>
        <v>858</v>
      </c>
      <c r="D44" s="101">
        <v>12</v>
      </c>
      <c r="E44" s="101">
        <v>7</v>
      </c>
      <c r="F44" s="101">
        <v>733</v>
      </c>
      <c r="G44" s="101">
        <v>351</v>
      </c>
      <c r="H44" s="101">
        <v>1044</v>
      </c>
      <c r="I44" s="101">
        <v>500</v>
      </c>
      <c r="J44" s="102">
        <v>12</v>
      </c>
      <c r="K44" s="102">
        <v>7</v>
      </c>
      <c r="L44" s="102">
        <v>733</v>
      </c>
      <c r="M44" s="102">
        <v>351</v>
      </c>
      <c r="N44" s="382">
        <v>1044</v>
      </c>
      <c r="O44" s="382">
        <v>500</v>
      </c>
      <c r="P44" s="382">
        <v>43</v>
      </c>
      <c r="Q44" s="382">
        <v>16</v>
      </c>
      <c r="R44" s="382">
        <v>43</v>
      </c>
      <c r="S44" s="382">
        <v>16</v>
      </c>
    </row>
    <row r="45" spans="1:19">
      <c r="A45" s="96" t="s">
        <v>79</v>
      </c>
      <c r="B45" s="71">
        <f t="shared" si="0"/>
        <v>163758</v>
      </c>
      <c r="C45" s="71">
        <f t="shared" si="0"/>
        <v>78352</v>
      </c>
      <c r="D45" s="71">
        <f t="shared" ref="D45:I45" si="3">SUM(D46:D48)</f>
        <v>97</v>
      </c>
      <c r="E45" s="71">
        <f t="shared" si="3"/>
        <v>42</v>
      </c>
      <c r="F45" s="71">
        <f t="shared" si="3"/>
        <v>23084</v>
      </c>
      <c r="G45" s="71">
        <f t="shared" si="3"/>
        <v>11759</v>
      </c>
      <c r="H45" s="71">
        <f t="shared" si="3"/>
        <v>140577</v>
      </c>
      <c r="I45" s="71">
        <f t="shared" si="3"/>
        <v>66551</v>
      </c>
      <c r="J45" s="75">
        <f>SUM(J46:J48)</f>
        <v>7</v>
      </c>
      <c r="K45" s="75">
        <f t="shared" ref="K45:S45" si="4">SUM(K46:K48)</f>
        <v>4</v>
      </c>
      <c r="L45" s="75">
        <f t="shared" si="4"/>
        <v>1391</v>
      </c>
      <c r="M45" s="75">
        <f t="shared" si="4"/>
        <v>765</v>
      </c>
      <c r="N45" s="75">
        <f t="shared" si="4"/>
        <v>1295</v>
      </c>
      <c r="O45" s="75">
        <f t="shared" si="4"/>
        <v>583</v>
      </c>
      <c r="P45" s="75">
        <f t="shared" si="4"/>
        <v>306</v>
      </c>
      <c r="Q45" s="75">
        <f t="shared" si="4"/>
        <v>101</v>
      </c>
      <c r="R45" s="75">
        <f t="shared" si="4"/>
        <v>40</v>
      </c>
      <c r="S45" s="75">
        <f t="shared" si="4"/>
        <v>17</v>
      </c>
    </row>
    <row r="46" spans="1:19">
      <c r="A46" s="98" t="s">
        <v>80</v>
      </c>
      <c r="B46" s="72">
        <f t="shared" si="0"/>
        <v>70190</v>
      </c>
      <c r="C46" s="72">
        <f t="shared" si="0"/>
        <v>32659</v>
      </c>
      <c r="D46" s="101">
        <v>58</v>
      </c>
      <c r="E46" s="101">
        <v>26</v>
      </c>
      <c r="F46" s="101">
        <v>11410</v>
      </c>
      <c r="G46" s="101">
        <v>5450</v>
      </c>
      <c r="H46" s="101">
        <v>58722</v>
      </c>
      <c r="I46" s="101">
        <v>27183</v>
      </c>
      <c r="J46" s="102">
        <v>2</v>
      </c>
      <c r="K46" s="102">
        <v>0</v>
      </c>
      <c r="L46" s="102">
        <v>728</v>
      </c>
      <c r="M46" s="102">
        <v>357</v>
      </c>
      <c r="N46" s="382">
        <v>584</v>
      </c>
      <c r="O46" s="382">
        <v>169</v>
      </c>
      <c r="P46" s="382">
        <v>155</v>
      </c>
      <c r="Q46" s="382">
        <v>59</v>
      </c>
      <c r="R46" s="382">
        <v>10</v>
      </c>
      <c r="S46" s="382">
        <v>1</v>
      </c>
    </row>
    <row r="47" spans="1:19">
      <c r="A47" s="98" t="s">
        <v>81</v>
      </c>
      <c r="B47" s="72">
        <f t="shared" si="0"/>
        <v>32761</v>
      </c>
      <c r="C47" s="72">
        <f t="shared" si="0"/>
        <v>16379</v>
      </c>
      <c r="D47" s="101">
        <v>27</v>
      </c>
      <c r="E47" s="101">
        <v>8</v>
      </c>
      <c r="F47" s="101">
        <v>3527</v>
      </c>
      <c r="G47" s="101">
        <v>2005</v>
      </c>
      <c r="H47" s="101">
        <v>29207</v>
      </c>
      <c r="I47" s="101">
        <v>14366</v>
      </c>
      <c r="J47" s="102">
        <v>3</v>
      </c>
      <c r="K47" s="102">
        <v>2</v>
      </c>
      <c r="L47" s="102">
        <v>296</v>
      </c>
      <c r="M47" s="102">
        <v>196</v>
      </c>
      <c r="N47" s="382">
        <v>517</v>
      </c>
      <c r="O47" s="382">
        <v>331</v>
      </c>
      <c r="P47" s="382">
        <v>99</v>
      </c>
      <c r="Q47" s="382">
        <v>22</v>
      </c>
      <c r="R47" s="382">
        <v>7</v>
      </c>
      <c r="S47" s="382">
        <v>2</v>
      </c>
    </row>
    <row r="48" spans="1:19">
      <c r="A48" s="98" t="s">
        <v>82</v>
      </c>
      <c r="B48" s="72">
        <f t="shared" si="0"/>
        <v>60807</v>
      </c>
      <c r="C48" s="72">
        <f t="shared" si="0"/>
        <v>29314</v>
      </c>
      <c r="D48" s="101">
        <v>12</v>
      </c>
      <c r="E48" s="101">
        <v>8</v>
      </c>
      <c r="F48" s="101">
        <v>8147</v>
      </c>
      <c r="G48" s="101">
        <v>4304</v>
      </c>
      <c r="H48" s="101">
        <v>52648</v>
      </c>
      <c r="I48" s="101">
        <v>25002</v>
      </c>
      <c r="J48" s="102">
        <v>2</v>
      </c>
      <c r="K48" s="102">
        <v>2</v>
      </c>
      <c r="L48" s="102">
        <v>367</v>
      </c>
      <c r="M48" s="102">
        <v>212</v>
      </c>
      <c r="N48" s="382">
        <v>194</v>
      </c>
      <c r="O48" s="382">
        <v>83</v>
      </c>
      <c r="P48" s="382">
        <v>52</v>
      </c>
      <c r="Q48" s="382">
        <v>20</v>
      </c>
      <c r="R48" s="382">
        <v>23</v>
      </c>
      <c r="S48" s="382">
        <v>14</v>
      </c>
    </row>
    <row r="49" spans="1:19">
      <c r="A49" s="96" t="s">
        <v>83</v>
      </c>
      <c r="B49" s="71">
        <f t="shared" si="0"/>
        <v>229217</v>
      </c>
      <c r="C49" s="71">
        <f t="shared" si="0"/>
        <v>114482</v>
      </c>
      <c r="D49" s="71">
        <f t="shared" ref="D49:I49" si="5">SUM(D50:D59)</f>
        <v>335</v>
      </c>
      <c r="E49" s="71">
        <f t="shared" si="5"/>
        <v>48</v>
      </c>
      <c r="F49" s="71">
        <f t="shared" si="5"/>
        <v>52792</v>
      </c>
      <c r="G49" s="71">
        <f t="shared" si="5"/>
        <v>29476</v>
      </c>
      <c r="H49" s="71">
        <f t="shared" si="5"/>
        <v>176090</v>
      </c>
      <c r="I49" s="71">
        <f t="shared" si="5"/>
        <v>84958</v>
      </c>
      <c r="J49" s="75">
        <f>SUM(J50:J59)</f>
        <v>20</v>
      </c>
      <c r="K49" s="75">
        <f t="shared" ref="K49:S49" si="6">SUM(K50:K59)</f>
        <v>9</v>
      </c>
      <c r="L49" s="75">
        <f t="shared" si="6"/>
        <v>3447</v>
      </c>
      <c r="M49" s="75">
        <f t="shared" si="6"/>
        <v>2445</v>
      </c>
      <c r="N49" s="75">
        <f t="shared" si="6"/>
        <v>1770</v>
      </c>
      <c r="O49" s="75">
        <f t="shared" si="6"/>
        <v>1027</v>
      </c>
      <c r="P49" s="75">
        <f t="shared" si="6"/>
        <v>1780</v>
      </c>
      <c r="Q49" s="75">
        <f t="shared" si="6"/>
        <v>1151</v>
      </c>
      <c r="R49" s="75">
        <f t="shared" si="6"/>
        <v>69</v>
      </c>
      <c r="S49" s="75">
        <f t="shared" si="6"/>
        <v>28</v>
      </c>
    </row>
    <row r="50" spans="1:19">
      <c r="A50" s="98" t="s">
        <v>84</v>
      </c>
      <c r="B50" s="72">
        <f t="shared" si="0"/>
        <v>1110</v>
      </c>
      <c r="C50" s="72">
        <f t="shared" si="0"/>
        <v>647</v>
      </c>
      <c r="D50" s="101">
        <v>6</v>
      </c>
      <c r="E50" s="101">
        <v>3</v>
      </c>
      <c r="F50" s="101">
        <v>588</v>
      </c>
      <c r="G50" s="101">
        <v>352</v>
      </c>
      <c r="H50" s="101">
        <v>516</v>
      </c>
      <c r="I50" s="101">
        <v>292</v>
      </c>
      <c r="J50" s="102">
        <v>0</v>
      </c>
      <c r="K50" s="102">
        <v>0</v>
      </c>
      <c r="L50" s="102">
        <v>87</v>
      </c>
      <c r="M50" s="102">
        <v>56</v>
      </c>
      <c r="N50" s="382">
        <v>25</v>
      </c>
      <c r="O50" s="382">
        <v>14</v>
      </c>
      <c r="P50" s="102">
        <v>83</v>
      </c>
      <c r="Q50" s="382">
        <v>62</v>
      </c>
      <c r="R50" s="102">
        <v>2</v>
      </c>
      <c r="S50" s="102">
        <v>0</v>
      </c>
    </row>
    <row r="51" spans="1:19">
      <c r="A51" s="98" t="s">
        <v>85</v>
      </c>
      <c r="B51" s="72">
        <f t="shared" si="0"/>
        <v>102957</v>
      </c>
      <c r="C51" s="72">
        <f t="shared" si="0"/>
        <v>49566</v>
      </c>
      <c r="D51" s="101">
        <v>36</v>
      </c>
      <c r="E51" s="101">
        <v>15</v>
      </c>
      <c r="F51" s="382">
        <v>13286</v>
      </c>
      <c r="G51" s="382">
        <v>6766</v>
      </c>
      <c r="H51" s="101">
        <v>89635</v>
      </c>
      <c r="I51" s="101">
        <v>42785</v>
      </c>
      <c r="J51" s="102">
        <v>4</v>
      </c>
      <c r="K51" s="102">
        <v>0</v>
      </c>
      <c r="L51" s="102">
        <v>667</v>
      </c>
      <c r="M51" s="102">
        <v>351</v>
      </c>
      <c r="N51" s="382">
        <v>681</v>
      </c>
      <c r="O51" s="382">
        <v>278</v>
      </c>
      <c r="P51" s="382">
        <v>130</v>
      </c>
      <c r="Q51" s="382">
        <v>49</v>
      </c>
      <c r="R51" s="382">
        <v>11</v>
      </c>
      <c r="S51" s="382">
        <v>6</v>
      </c>
    </row>
    <row r="52" spans="1:19">
      <c r="A52" s="98" t="s">
        <v>86</v>
      </c>
      <c r="B52" s="72">
        <f t="shared" si="0"/>
        <v>33505</v>
      </c>
      <c r="C52" s="72">
        <f t="shared" si="0"/>
        <v>16187</v>
      </c>
      <c r="D52" s="101">
        <v>14</v>
      </c>
      <c r="E52" s="101">
        <v>8</v>
      </c>
      <c r="F52" s="382">
        <v>6104</v>
      </c>
      <c r="G52" s="382">
        <v>3170</v>
      </c>
      <c r="H52" s="382">
        <v>27387</v>
      </c>
      <c r="I52" s="382">
        <v>13009</v>
      </c>
      <c r="J52" s="102">
        <v>4</v>
      </c>
      <c r="K52" s="102">
        <v>2</v>
      </c>
      <c r="L52" s="287">
        <v>167</v>
      </c>
      <c r="M52" s="287">
        <v>103</v>
      </c>
      <c r="N52" s="382">
        <v>219</v>
      </c>
      <c r="O52" s="382">
        <v>110</v>
      </c>
      <c r="P52" s="382">
        <v>47</v>
      </c>
      <c r="Q52" s="382">
        <v>7</v>
      </c>
      <c r="R52" s="382">
        <v>15</v>
      </c>
      <c r="S52" s="382">
        <v>0</v>
      </c>
    </row>
    <row r="53" spans="1:19">
      <c r="A53" s="98" t="s">
        <v>87</v>
      </c>
      <c r="B53" s="72">
        <f>+D53+F53+H53</f>
        <v>1848</v>
      </c>
      <c r="C53" s="72">
        <f>+E53+G53+I53</f>
        <v>911</v>
      </c>
      <c r="D53" s="101">
        <v>1</v>
      </c>
      <c r="E53" s="101">
        <v>0</v>
      </c>
      <c r="F53" s="382">
        <v>413</v>
      </c>
      <c r="G53" s="382">
        <v>232</v>
      </c>
      <c r="H53" s="382">
        <v>1434</v>
      </c>
      <c r="I53" s="382">
        <v>679</v>
      </c>
      <c r="J53" s="102">
        <v>1</v>
      </c>
      <c r="K53" s="102">
        <v>0</v>
      </c>
      <c r="L53" s="287">
        <v>13</v>
      </c>
      <c r="M53" s="287">
        <v>8</v>
      </c>
      <c r="N53" s="382">
        <v>16</v>
      </c>
      <c r="O53" s="382">
        <v>8</v>
      </c>
      <c r="P53" s="382">
        <v>1</v>
      </c>
      <c r="Q53" s="382">
        <v>0</v>
      </c>
      <c r="R53" s="382">
        <v>0</v>
      </c>
      <c r="S53" s="382">
        <v>0</v>
      </c>
    </row>
    <row r="54" spans="1:19">
      <c r="A54" s="98" t="s">
        <v>88</v>
      </c>
      <c r="B54" s="72">
        <f>+D54+F54+H54</f>
        <v>72118</v>
      </c>
      <c r="C54" s="72">
        <f>+E54+G54+I54</f>
        <v>34715</v>
      </c>
      <c r="D54" s="101">
        <v>20</v>
      </c>
      <c r="E54" s="101">
        <v>12</v>
      </c>
      <c r="F54" s="101">
        <v>19724</v>
      </c>
      <c r="G54" s="101">
        <v>10057</v>
      </c>
      <c r="H54" s="101">
        <v>52374</v>
      </c>
      <c r="I54" s="101">
        <v>24646</v>
      </c>
      <c r="J54" s="102">
        <v>4</v>
      </c>
      <c r="K54" s="102">
        <v>2</v>
      </c>
      <c r="L54" s="102">
        <v>584</v>
      </c>
      <c r="M54" s="102">
        <v>247</v>
      </c>
      <c r="N54" s="382">
        <v>210</v>
      </c>
      <c r="O54" s="382">
        <v>65</v>
      </c>
      <c r="P54" s="382">
        <v>80</v>
      </c>
      <c r="Q54" s="382">
        <v>32</v>
      </c>
      <c r="R54" s="382">
        <v>14</v>
      </c>
      <c r="S54" s="382">
        <v>5</v>
      </c>
    </row>
    <row r="55" spans="1:19">
      <c r="A55" s="98" t="s">
        <v>89</v>
      </c>
      <c r="B55" s="72">
        <f t="shared" si="0"/>
        <v>681</v>
      </c>
      <c r="C55" s="72">
        <f t="shared" si="0"/>
        <v>550</v>
      </c>
      <c r="D55" s="101">
        <v>7</v>
      </c>
      <c r="E55" s="101">
        <v>0</v>
      </c>
      <c r="F55" s="382">
        <v>476</v>
      </c>
      <c r="G55" s="382">
        <v>373</v>
      </c>
      <c r="H55" s="382">
        <v>198</v>
      </c>
      <c r="I55" s="382">
        <v>177</v>
      </c>
      <c r="J55" s="102">
        <v>0</v>
      </c>
      <c r="K55" s="102">
        <v>0</v>
      </c>
      <c r="L55" s="287">
        <v>97</v>
      </c>
      <c r="M55" s="287">
        <v>80</v>
      </c>
      <c r="N55" s="382">
        <v>34</v>
      </c>
      <c r="O55" s="382">
        <v>33</v>
      </c>
      <c r="P55" s="102">
        <v>76</v>
      </c>
      <c r="Q55" s="382">
        <v>56</v>
      </c>
      <c r="R55" s="382">
        <v>4</v>
      </c>
      <c r="S55" s="382">
        <v>2</v>
      </c>
    </row>
    <row r="56" spans="1:19">
      <c r="A56" s="98" t="s">
        <v>90</v>
      </c>
      <c r="B56" s="72">
        <f t="shared" si="0"/>
        <v>10981</v>
      </c>
      <c r="C56" s="72">
        <f t="shared" si="0"/>
        <v>7343</v>
      </c>
      <c r="D56" s="382">
        <v>165</v>
      </c>
      <c r="E56" s="382">
        <v>7</v>
      </c>
      <c r="F56" s="382">
        <v>8028</v>
      </c>
      <c r="G56" s="382">
        <v>5395</v>
      </c>
      <c r="H56" s="382">
        <v>2788</v>
      </c>
      <c r="I56" s="382">
        <v>1941</v>
      </c>
      <c r="J56" s="287">
        <v>3</v>
      </c>
      <c r="K56" s="287">
        <v>2</v>
      </c>
      <c r="L56" s="287">
        <v>985</v>
      </c>
      <c r="M56" s="287">
        <v>857</v>
      </c>
      <c r="N56" s="382">
        <v>309</v>
      </c>
      <c r="O56" s="382">
        <v>277</v>
      </c>
      <c r="P56" s="102">
        <v>562</v>
      </c>
      <c r="Q56" s="382">
        <v>342</v>
      </c>
      <c r="R56" s="382">
        <v>9</v>
      </c>
      <c r="S56" s="382">
        <v>5</v>
      </c>
    </row>
    <row r="57" spans="1:19">
      <c r="A57" s="98" t="s">
        <v>91</v>
      </c>
      <c r="B57" s="72">
        <f t="shared" si="0"/>
        <v>5041</v>
      </c>
      <c r="C57" s="72">
        <f t="shared" si="0"/>
        <v>3844</v>
      </c>
      <c r="D57" s="382">
        <v>68</v>
      </c>
      <c r="E57" s="382">
        <v>1</v>
      </c>
      <c r="F57" s="382">
        <v>3481</v>
      </c>
      <c r="G57" s="382">
        <v>2611</v>
      </c>
      <c r="H57" s="382">
        <v>1492</v>
      </c>
      <c r="I57" s="382">
        <v>1232</v>
      </c>
      <c r="J57" s="287">
        <v>4</v>
      </c>
      <c r="K57" s="287">
        <v>3</v>
      </c>
      <c r="L57" s="287">
        <v>700</v>
      </c>
      <c r="M57" s="287">
        <v>614</v>
      </c>
      <c r="N57" s="382">
        <v>228</v>
      </c>
      <c r="O57" s="382">
        <v>206</v>
      </c>
      <c r="P57" s="102">
        <v>720</v>
      </c>
      <c r="Q57" s="382">
        <v>544</v>
      </c>
      <c r="R57" s="382">
        <v>9</v>
      </c>
      <c r="S57" s="382">
        <v>6</v>
      </c>
    </row>
    <row r="58" spans="1:19">
      <c r="A58" s="98" t="s">
        <v>92</v>
      </c>
      <c r="B58" s="72">
        <f t="shared" si="0"/>
        <v>933</v>
      </c>
      <c r="C58" s="72">
        <f t="shared" si="0"/>
        <v>701</v>
      </c>
      <c r="D58" s="382">
        <v>18</v>
      </c>
      <c r="E58" s="382">
        <v>2</v>
      </c>
      <c r="F58" s="382">
        <v>669</v>
      </c>
      <c r="G58" s="382">
        <v>509</v>
      </c>
      <c r="H58" s="382">
        <v>246</v>
      </c>
      <c r="I58" s="382">
        <v>190</v>
      </c>
      <c r="J58" s="102">
        <v>0</v>
      </c>
      <c r="K58" s="102">
        <v>0</v>
      </c>
      <c r="L58" s="287">
        <v>141</v>
      </c>
      <c r="M58" s="287">
        <v>127</v>
      </c>
      <c r="N58" s="382">
        <v>36</v>
      </c>
      <c r="O58" s="382">
        <v>33</v>
      </c>
      <c r="P58" s="102">
        <v>77</v>
      </c>
      <c r="Q58" s="382">
        <v>56</v>
      </c>
      <c r="R58" s="382">
        <v>3</v>
      </c>
      <c r="S58" s="382">
        <v>3</v>
      </c>
    </row>
    <row r="59" spans="1:19">
      <c r="A59" s="98" t="s">
        <v>93</v>
      </c>
      <c r="B59" s="72">
        <f>+D59+F59+H59</f>
        <v>43</v>
      </c>
      <c r="C59" s="72">
        <f>+E59+G59+I59</f>
        <v>18</v>
      </c>
      <c r="D59" s="101">
        <v>0</v>
      </c>
      <c r="E59" s="101">
        <v>0</v>
      </c>
      <c r="F59" s="101">
        <v>23</v>
      </c>
      <c r="G59" s="101">
        <v>11</v>
      </c>
      <c r="H59" s="101">
        <v>20</v>
      </c>
      <c r="I59" s="101">
        <v>7</v>
      </c>
      <c r="J59" s="102">
        <v>0</v>
      </c>
      <c r="K59" s="102">
        <v>0</v>
      </c>
      <c r="L59" s="102">
        <v>6</v>
      </c>
      <c r="M59" s="102">
        <v>2</v>
      </c>
      <c r="N59" s="102">
        <v>12</v>
      </c>
      <c r="O59" s="102">
        <v>3</v>
      </c>
      <c r="P59" s="102">
        <v>4</v>
      </c>
      <c r="Q59" s="102">
        <v>3</v>
      </c>
      <c r="R59" s="102">
        <v>2</v>
      </c>
      <c r="S59" s="102">
        <v>1</v>
      </c>
    </row>
    <row r="60" spans="1:19">
      <c r="A60" s="96" t="s">
        <v>94</v>
      </c>
      <c r="B60" s="71">
        <f t="shared" si="0"/>
        <v>60658</v>
      </c>
      <c r="C60" s="71">
        <f t="shared" si="0"/>
        <v>28048</v>
      </c>
      <c r="D60" s="381">
        <v>170</v>
      </c>
      <c r="E60" s="381">
        <v>73</v>
      </c>
      <c r="F60" s="381">
        <v>34606</v>
      </c>
      <c r="G60" s="381">
        <v>16103</v>
      </c>
      <c r="H60" s="381">
        <v>25882</v>
      </c>
      <c r="I60" s="381">
        <v>11872</v>
      </c>
      <c r="J60" s="383">
        <v>31</v>
      </c>
      <c r="K60" s="383">
        <v>18</v>
      </c>
      <c r="L60" s="383">
        <v>2572</v>
      </c>
      <c r="M60" s="383">
        <v>1409</v>
      </c>
      <c r="N60" s="383">
        <v>1526</v>
      </c>
      <c r="O60" s="383">
        <v>828</v>
      </c>
      <c r="P60" s="381">
        <v>485</v>
      </c>
      <c r="Q60" s="381">
        <v>189</v>
      </c>
      <c r="R60" s="75">
        <v>15</v>
      </c>
      <c r="S60" s="75">
        <v>7</v>
      </c>
    </row>
    <row r="61" spans="1:19">
      <c r="A61" s="96" t="s">
        <v>95</v>
      </c>
      <c r="B61" s="71">
        <f t="shared" si="0"/>
        <v>72158</v>
      </c>
      <c r="C61" s="71">
        <f t="shared" si="0"/>
        <v>43288</v>
      </c>
      <c r="D61" s="381">
        <v>959</v>
      </c>
      <c r="E61" s="381">
        <v>492</v>
      </c>
      <c r="F61" s="381">
        <v>42363</v>
      </c>
      <c r="G61" s="381">
        <v>25676</v>
      </c>
      <c r="H61" s="381">
        <v>28836</v>
      </c>
      <c r="I61" s="381">
        <v>17120</v>
      </c>
      <c r="J61" s="383">
        <v>70</v>
      </c>
      <c r="K61" s="383">
        <v>46</v>
      </c>
      <c r="L61" s="383">
        <v>8762</v>
      </c>
      <c r="M61" s="383">
        <v>6295</v>
      </c>
      <c r="N61" s="383">
        <v>5116</v>
      </c>
      <c r="O61" s="383">
        <v>3569</v>
      </c>
      <c r="P61" s="381">
        <v>3359</v>
      </c>
      <c r="Q61" s="381">
        <v>1806</v>
      </c>
      <c r="R61" s="75">
        <v>89</v>
      </c>
      <c r="S61" s="75">
        <v>56</v>
      </c>
    </row>
    <row r="62" spans="1:19">
      <c r="A62" s="96" t="s">
        <v>96</v>
      </c>
      <c r="B62" s="71">
        <f t="shared" si="0"/>
        <v>24192</v>
      </c>
      <c r="C62" s="71">
        <f t="shared" si="0"/>
        <v>12212</v>
      </c>
      <c r="D62" s="381">
        <v>736</v>
      </c>
      <c r="E62" s="381">
        <v>371</v>
      </c>
      <c r="F62" s="381">
        <v>14367</v>
      </c>
      <c r="G62" s="381">
        <v>7471</v>
      </c>
      <c r="H62" s="381">
        <v>9089</v>
      </c>
      <c r="I62" s="381">
        <v>4370</v>
      </c>
      <c r="J62" s="383">
        <v>30</v>
      </c>
      <c r="K62" s="383">
        <v>13</v>
      </c>
      <c r="L62" s="383">
        <v>1923</v>
      </c>
      <c r="M62" s="383">
        <v>1134</v>
      </c>
      <c r="N62" s="383">
        <v>1699</v>
      </c>
      <c r="O62" s="383">
        <v>913</v>
      </c>
      <c r="P62" s="381">
        <v>2209</v>
      </c>
      <c r="Q62" s="381">
        <v>1053</v>
      </c>
      <c r="R62" s="75">
        <v>45</v>
      </c>
      <c r="S62" s="75">
        <v>22</v>
      </c>
    </row>
    <row r="63" spans="1:19">
      <c r="A63" s="96" t="s">
        <v>97</v>
      </c>
      <c r="B63" s="71">
        <f t="shared" si="0"/>
        <v>12133</v>
      </c>
      <c r="C63" s="71">
        <f t="shared" si="0"/>
        <v>7385</v>
      </c>
      <c r="D63" s="381">
        <v>51</v>
      </c>
      <c r="E63" s="381">
        <v>24</v>
      </c>
      <c r="F63" s="381">
        <v>6661</v>
      </c>
      <c r="G63" s="381">
        <v>3896</v>
      </c>
      <c r="H63" s="381">
        <v>5421</v>
      </c>
      <c r="I63" s="381">
        <v>3465</v>
      </c>
      <c r="J63" s="383">
        <v>1</v>
      </c>
      <c r="K63" s="383">
        <v>0</v>
      </c>
      <c r="L63" s="383">
        <v>1063</v>
      </c>
      <c r="M63" s="383">
        <v>749</v>
      </c>
      <c r="N63" s="383">
        <v>797</v>
      </c>
      <c r="O63" s="383">
        <v>622</v>
      </c>
      <c r="P63" s="381">
        <v>517</v>
      </c>
      <c r="Q63" s="381">
        <v>424</v>
      </c>
      <c r="R63" s="75">
        <v>5</v>
      </c>
      <c r="S63" s="75">
        <v>3</v>
      </c>
    </row>
    <row r="64" spans="1:19">
      <c r="A64" s="96" t="s">
        <v>98</v>
      </c>
      <c r="B64" s="71">
        <f t="shared" si="0"/>
        <v>35833</v>
      </c>
      <c r="C64" s="71">
        <f t="shared" si="0"/>
        <v>23691</v>
      </c>
      <c r="D64" s="381">
        <v>172</v>
      </c>
      <c r="E64" s="381">
        <v>97</v>
      </c>
      <c r="F64" s="381">
        <v>21335</v>
      </c>
      <c r="G64" s="381">
        <v>14309</v>
      </c>
      <c r="H64" s="381">
        <v>14326</v>
      </c>
      <c r="I64" s="381">
        <v>9285</v>
      </c>
      <c r="J64" s="383">
        <v>39</v>
      </c>
      <c r="K64" s="383">
        <v>33</v>
      </c>
      <c r="L64" s="383">
        <v>5776</v>
      </c>
      <c r="M64" s="383">
        <v>4412</v>
      </c>
      <c r="N64" s="383">
        <v>2620</v>
      </c>
      <c r="O64" s="383">
        <v>2034</v>
      </c>
      <c r="P64" s="381">
        <v>633</v>
      </c>
      <c r="Q64" s="381">
        <v>329</v>
      </c>
      <c r="R64" s="75">
        <v>39</v>
      </c>
      <c r="S64" s="75">
        <v>31</v>
      </c>
    </row>
    <row r="65" spans="1:19">
      <c r="A65" s="96" t="s">
        <v>99</v>
      </c>
      <c r="B65" s="71">
        <f t="shared" si="0"/>
        <v>95275</v>
      </c>
      <c r="C65" s="71">
        <f t="shared" si="0"/>
        <v>51090</v>
      </c>
      <c r="D65" s="381">
        <v>1577</v>
      </c>
      <c r="E65" s="381">
        <v>637</v>
      </c>
      <c r="F65" s="381">
        <v>54905</v>
      </c>
      <c r="G65" s="381">
        <v>30023</v>
      </c>
      <c r="H65" s="381">
        <v>38793</v>
      </c>
      <c r="I65" s="381">
        <v>20430</v>
      </c>
      <c r="J65" s="383">
        <v>11</v>
      </c>
      <c r="K65" s="383">
        <v>9</v>
      </c>
      <c r="L65" s="383">
        <v>3137</v>
      </c>
      <c r="M65" s="383">
        <v>2329</v>
      </c>
      <c r="N65" s="383">
        <v>1598</v>
      </c>
      <c r="O65" s="383">
        <v>1080</v>
      </c>
      <c r="P65" s="381">
        <v>3640</v>
      </c>
      <c r="Q65" s="381">
        <v>1632</v>
      </c>
      <c r="R65" s="75">
        <v>35</v>
      </c>
      <c r="S65" s="75">
        <v>19</v>
      </c>
    </row>
    <row r="66" spans="1:19">
      <c r="A66" s="96" t="s">
        <v>100</v>
      </c>
      <c r="B66" s="71">
        <f t="shared" si="0"/>
        <v>3530</v>
      </c>
      <c r="C66" s="71">
        <f t="shared" si="0"/>
        <v>1668</v>
      </c>
      <c r="D66" s="381">
        <v>77</v>
      </c>
      <c r="E66" s="381">
        <v>40</v>
      </c>
      <c r="F66" s="381">
        <v>2439</v>
      </c>
      <c r="G66" s="381">
        <v>1182</v>
      </c>
      <c r="H66" s="381">
        <v>1014</v>
      </c>
      <c r="I66" s="381">
        <v>446</v>
      </c>
      <c r="J66" s="383">
        <v>2</v>
      </c>
      <c r="K66" s="383">
        <v>2</v>
      </c>
      <c r="L66" s="383">
        <v>511</v>
      </c>
      <c r="M66" s="383">
        <v>289</v>
      </c>
      <c r="N66" s="383">
        <v>170</v>
      </c>
      <c r="O66" s="383">
        <v>84</v>
      </c>
      <c r="P66" s="381">
        <v>223</v>
      </c>
      <c r="Q66" s="381">
        <v>110</v>
      </c>
      <c r="R66" s="75">
        <v>13</v>
      </c>
      <c r="S66" s="75">
        <v>6</v>
      </c>
    </row>
    <row r="67" spans="1:19">
      <c r="A67" s="99" t="s">
        <v>101</v>
      </c>
      <c r="B67" s="104">
        <f t="shared" si="0"/>
        <v>498</v>
      </c>
      <c r="C67" s="104">
        <f t="shared" si="0"/>
        <v>215</v>
      </c>
      <c r="D67" s="104">
        <v>0</v>
      </c>
      <c r="E67" s="104">
        <v>0</v>
      </c>
      <c r="F67" s="104">
        <v>220</v>
      </c>
      <c r="G67" s="104">
        <v>91</v>
      </c>
      <c r="H67" s="104">
        <v>278</v>
      </c>
      <c r="I67" s="104">
        <v>124</v>
      </c>
      <c r="J67" s="384">
        <v>0</v>
      </c>
      <c r="K67" s="384">
        <v>0</v>
      </c>
      <c r="L67" s="385">
        <v>11</v>
      </c>
      <c r="M67" s="385">
        <v>8</v>
      </c>
      <c r="N67" s="385">
        <v>7</v>
      </c>
      <c r="O67" s="385">
        <v>5</v>
      </c>
      <c r="P67" s="385">
        <v>0</v>
      </c>
      <c r="Q67" s="385">
        <v>0</v>
      </c>
      <c r="R67" s="385">
        <v>0</v>
      </c>
      <c r="S67" s="385">
        <v>0</v>
      </c>
    </row>
    <row r="68" spans="1:19">
      <c r="A68" s="11" t="s">
        <v>120</v>
      </c>
      <c r="B68" s="34"/>
      <c r="C68" s="34"/>
      <c r="D68" s="34"/>
      <c r="E68" s="34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8"/>
  <sheetViews>
    <sheetView workbookViewId="0">
      <selection activeCell="G1" sqref="G1"/>
    </sheetView>
  </sheetViews>
  <sheetFormatPr baseColWidth="10" defaultRowHeight="12.75"/>
  <cols>
    <col min="2" max="2" width="16.42578125" customWidth="1"/>
  </cols>
  <sheetData>
    <row r="1" spans="1:13" ht="15">
      <c r="A1" s="207" t="s">
        <v>192</v>
      </c>
      <c r="B1" s="220"/>
      <c r="C1" s="220"/>
      <c r="D1" s="220"/>
      <c r="E1" s="220"/>
      <c r="F1" s="220"/>
    </row>
    <row r="2" spans="1:13" ht="15">
      <c r="A2" s="209" t="s">
        <v>193</v>
      </c>
      <c r="B2" s="220"/>
      <c r="C2" s="220"/>
      <c r="D2" s="220"/>
      <c r="E2" s="220"/>
      <c r="F2" s="220"/>
    </row>
    <row r="4" spans="1:13">
      <c r="A4" s="70" t="s">
        <v>194</v>
      </c>
      <c r="B4" s="175" t="s">
        <v>253</v>
      </c>
      <c r="C4" s="175" t="s">
        <v>110</v>
      </c>
      <c r="D4" s="175" t="s">
        <v>254</v>
      </c>
      <c r="E4" s="175" t="s">
        <v>255</v>
      </c>
      <c r="F4" s="70" t="s">
        <v>256</v>
      </c>
      <c r="G4" s="175" t="s">
        <v>257</v>
      </c>
      <c r="H4" s="175" t="s">
        <v>260</v>
      </c>
      <c r="I4" s="175" t="s">
        <v>261</v>
      </c>
      <c r="J4" s="175" t="s">
        <v>262</v>
      </c>
      <c r="K4" s="175" t="s">
        <v>259</v>
      </c>
      <c r="L4" s="175" t="s">
        <v>263</v>
      </c>
      <c r="M4" s="175" t="s">
        <v>113</v>
      </c>
    </row>
    <row r="5" spans="1:13">
      <c r="A5" s="74"/>
      <c r="B5" s="348" t="s">
        <v>258</v>
      </c>
      <c r="C5" s="348"/>
      <c r="D5" s="348"/>
      <c r="E5" s="348"/>
      <c r="F5" s="74"/>
      <c r="G5" s="348"/>
      <c r="H5" s="348"/>
      <c r="I5" s="348" t="s">
        <v>264</v>
      </c>
      <c r="J5" s="348"/>
      <c r="K5" s="348"/>
      <c r="L5" s="348"/>
      <c r="M5" s="74"/>
    </row>
    <row r="6" spans="1:13">
      <c r="A6" s="17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70"/>
    </row>
    <row r="7" spans="1:13">
      <c r="A7" s="341" t="s">
        <v>195</v>
      </c>
      <c r="B7" s="349">
        <v>3</v>
      </c>
      <c r="C7" s="304">
        <v>71570</v>
      </c>
      <c r="D7" s="358" t="s">
        <v>35</v>
      </c>
      <c r="E7" s="307" t="s">
        <v>35</v>
      </c>
      <c r="F7" s="307" t="s">
        <v>35</v>
      </c>
      <c r="G7" s="307" t="s">
        <v>35</v>
      </c>
      <c r="H7" s="359" t="s">
        <v>265</v>
      </c>
      <c r="I7" s="307" t="s">
        <v>265</v>
      </c>
      <c r="J7" s="307" t="s">
        <v>265</v>
      </c>
      <c r="K7" s="307" t="s">
        <v>265</v>
      </c>
      <c r="L7" s="307" t="s">
        <v>265</v>
      </c>
      <c r="M7" s="75">
        <v>71570</v>
      </c>
    </row>
    <row r="8" spans="1:13">
      <c r="A8" s="341" t="s">
        <v>196</v>
      </c>
      <c r="B8" s="349">
        <v>4.5999999999999996</v>
      </c>
      <c r="C8" s="304">
        <v>114983</v>
      </c>
      <c r="D8" s="307">
        <v>47792</v>
      </c>
      <c r="E8" s="307">
        <v>46534</v>
      </c>
      <c r="F8" s="307">
        <v>13828</v>
      </c>
      <c r="G8" s="307">
        <v>3654</v>
      </c>
      <c r="H8" s="359" t="s">
        <v>265</v>
      </c>
      <c r="I8" s="307" t="s">
        <v>265</v>
      </c>
      <c r="J8" s="307" t="s">
        <v>265</v>
      </c>
      <c r="K8" s="307" t="s">
        <v>265</v>
      </c>
      <c r="L8" s="307" t="s">
        <v>265</v>
      </c>
      <c r="M8" s="75">
        <v>3175</v>
      </c>
    </row>
    <row r="9" spans="1:13">
      <c r="A9" s="341" t="s">
        <v>197</v>
      </c>
      <c r="B9" s="349">
        <v>5.7</v>
      </c>
      <c r="C9" s="304">
        <v>150907</v>
      </c>
      <c r="D9" s="304">
        <v>57245</v>
      </c>
      <c r="E9" s="304">
        <v>62228</v>
      </c>
      <c r="F9" s="307">
        <v>18073</v>
      </c>
      <c r="G9" s="307">
        <v>5872</v>
      </c>
      <c r="H9" s="359" t="s">
        <v>265</v>
      </c>
      <c r="I9" s="307" t="s">
        <v>265</v>
      </c>
      <c r="J9" s="307" t="s">
        <v>265</v>
      </c>
      <c r="K9" s="307" t="s">
        <v>265</v>
      </c>
      <c r="L9" s="307" t="s">
        <v>265</v>
      </c>
      <c r="M9" s="71">
        <v>7489</v>
      </c>
    </row>
    <row r="10" spans="1:13">
      <c r="A10" s="341" t="s">
        <v>198</v>
      </c>
      <c r="B10" s="349">
        <v>7.5</v>
      </c>
      <c r="C10" s="304">
        <v>211035</v>
      </c>
      <c r="D10" s="304">
        <v>95262</v>
      </c>
      <c r="E10" s="304">
        <v>53653</v>
      </c>
      <c r="F10" s="307">
        <v>41645</v>
      </c>
      <c r="G10" s="307">
        <v>12735</v>
      </c>
      <c r="H10" s="359" t="s">
        <v>265</v>
      </c>
      <c r="I10" s="307" t="s">
        <v>265</v>
      </c>
      <c r="J10" s="307" t="s">
        <v>265</v>
      </c>
      <c r="K10" s="307" t="s">
        <v>265</v>
      </c>
      <c r="L10" s="307" t="s">
        <v>265</v>
      </c>
      <c r="M10" s="71">
        <v>7740</v>
      </c>
    </row>
    <row r="11" spans="1:13">
      <c r="A11" s="341" t="s">
        <v>199</v>
      </c>
      <c r="B11" s="349">
        <v>7.9</v>
      </c>
      <c r="C11" s="304">
        <v>229650</v>
      </c>
      <c r="D11" s="304">
        <v>112342</v>
      </c>
      <c r="E11" s="304">
        <v>53627</v>
      </c>
      <c r="F11" s="307">
        <v>41881</v>
      </c>
      <c r="G11" s="307">
        <v>13737</v>
      </c>
      <c r="H11" s="359" t="s">
        <v>265</v>
      </c>
      <c r="I11" s="307" t="s">
        <v>265</v>
      </c>
      <c r="J11" s="307" t="s">
        <v>265</v>
      </c>
      <c r="K11" s="307" t="s">
        <v>265</v>
      </c>
      <c r="L11" s="307" t="s">
        <v>265</v>
      </c>
      <c r="M11" s="71">
        <v>8063</v>
      </c>
    </row>
    <row r="12" spans="1:13">
      <c r="A12" s="342" t="s">
        <v>200</v>
      </c>
      <c r="B12" s="350">
        <v>11.6</v>
      </c>
      <c r="C12" s="305">
        <v>383424</v>
      </c>
      <c r="D12" s="305">
        <v>168451</v>
      </c>
      <c r="E12" s="305">
        <v>58522</v>
      </c>
      <c r="F12" s="308">
        <v>117059</v>
      </c>
      <c r="G12" s="308">
        <v>24457</v>
      </c>
      <c r="H12" s="360" t="s">
        <v>265</v>
      </c>
      <c r="I12" s="308" t="s">
        <v>265</v>
      </c>
      <c r="J12" s="362" t="s">
        <v>265</v>
      </c>
      <c r="K12" s="308" t="s">
        <v>265</v>
      </c>
      <c r="L12" s="308" t="s">
        <v>265</v>
      </c>
      <c r="M12" s="72">
        <v>14935</v>
      </c>
    </row>
    <row r="13" spans="1:13">
      <c r="A13" s="342" t="s">
        <v>201</v>
      </c>
      <c r="B13" s="350">
        <v>14.7</v>
      </c>
      <c r="C13" s="305">
        <v>552011</v>
      </c>
      <c r="D13" s="305">
        <v>219530</v>
      </c>
      <c r="E13" s="305">
        <v>63695</v>
      </c>
      <c r="F13" s="308">
        <v>202809</v>
      </c>
      <c r="G13" s="308">
        <v>37639</v>
      </c>
      <c r="H13" s="360" t="s">
        <v>265</v>
      </c>
      <c r="I13" s="308" t="s">
        <v>265</v>
      </c>
      <c r="J13" s="362" t="s">
        <v>265</v>
      </c>
      <c r="K13" s="308" t="s">
        <v>265</v>
      </c>
      <c r="L13" s="308" t="s">
        <v>265</v>
      </c>
      <c r="M13" s="72">
        <v>28338</v>
      </c>
    </row>
    <row r="14" spans="1:13">
      <c r="A14" s="342" t="s">
        <v>202</v>
      </c>
      <c r="B14" s="350">
        <v>10.4</v>
      </c>
      <c r="C14" s="305">
        <v>402385</v>
      </c>
      <c r="D14" s="305">
        <v>149833</v>
      </c>
      <c r="E14" s="305">
        <v>57196</v>
      </c>
      <c r="F14" s="308">
        <v>134628</v>
      </c>
      <c r="G14" s="308">
        <v>21680</v>
      </c>
      <c r="H14" s="360" t="s">
        <v>265</v>
      </c>
      <c r="I14" s="308" t="s">
        <v>265</v>
      </c>
      <c r="J14" s="362" t="s">
        <v>265</v>
      </c>
      <c r="K14" s="308" t="s">
        <v>265</v>
      </c>
      <c r="L14" s="308" t="s">
        <v>265</v>
      </c>
      <c r="M14" s="72">
        <v>39048</v>
      </c>
    </row>
    <row r="15" spans="1:13">
      <c r="A15" s="342" t="s">
        <v>203</v>
      </c>
      <c r="B15" s="350">
        <v>8.6999999999999993</v>
      </c>
      <c r="C15" s="305">
        <v>355522</v>
      </c>
      <c r="D15" s="305">
        <v>134561</v>
      </c>
      <c r="E15" s="305">
        <v>37303</v>
      </c>
      <c r="F15" s="308">
        <v>127093</v>
      </c>
      <c r="G15" s="308">
        <v>20095</v>
      </c>
      <c r="H15" s="360" t="s">
        <v>265</v>
      </c>
      <c r="I15" s="308" t="s">
        <v>265</v>
      </c>
      <c r="J15" s="362" t="s">
        <v>265</v>
      </c>
      <c r="K15" s="308" t="s">
        <v>265</v>
      </c>
      <c r="L15" s="308" t="s">
        <v>265</v>
      </c>
      <c r="M15" s="72">
        <v>36470</v>
      </c>
    </row>
    <row r="16" spans="1:13">
      <c r="A16" s="342" t="s">
        <v>204</v>
      </c>
      <c r="B16" s="350">
        <v>5.2</v>
      </c>
      <c r="C16" s="305">
        <v>223554</v>
      </c>
      <c r="D16" s="305">
        <v>78274</v>
      </c>
      <c r="E16" s="305">
        <v>24396</v>
      </c>
      <c r="F16" s="308">
        <v>96018</v>
      </c>
      <c r="G16" s="308" t="s">
        <v>35</v>
      </c>
      <c r="H16" s="360" t="s">
        <v>265</v>
      </c>
      <c r="I16" s="308" t="s">
        <v>265</v>
      </c>
      <c r="J16" s="362" t="s">
        <v>265</v>
      </c>
      <c r="K16" s="308" t="s">
        <v>265</v>
      </c>
      <c r="L16" s="308" t="s">
        <v>265</v>
      </c>
      <c r="M16" s="72">
        <v>24866</v>
      </c>
    </row>
    <row r="17" spans="1:13">
      <c r="A17" s="341" t="s">
        <v>205</v>
      </c>
      <c r="B17" s="349">
        <v>6.1</v>
      </c>
      <c r="C17" s="304">
        <v>285446</v>
      </c>
      <c r="D17" s="304">
        <v>55437</v>
      </c>
      <c r="E17" s="304">
        <v>27470</v>
      </c>
      <c r="F17" s="307">
        <v>140280</v>
      </c>
      <c r="G17" s="307">
        <v>22153</v>
      </c>
      <c r="H17" s="359">
        <v>1212</v>
      </c>
      <c r="I17" s="304">
        <v>892</v>
      </c>
      <c r="J17" s="307" t="s">
        <v>265</v>
      </c>
      <c r="K17" s="304">
        <v>173</v>
      </c>
      <c r="L17" s="304">
        <v>590</v>
      </c>
      <c r="M17" s="71">
        <v>37239</v>
      </c>
    </row>
    <row r="18" spans="1:13">
      <c r="A18" s="341" t="s">
        <v>206</v>
      </c>
      <c r="B18" s="349">
        <v>10.8</v>
      </c>
      <c r="C18" s="304">
        <v>584739</v>
      </c>
      <c r="D18" s="304">
        <v>93406</v>
      </c>
      <c r="E18" s="304">
        <v>31328</v>
      </c>
      <c r="F18" s="307">
        <v>346223</v>
      </c>
      <c r="G18" s="307">
        <v>36646</v>
      </c>
      <c r="H18" s="359">
        <v>13524</v>
      </c>
      <c r="I18" s="304">
        <v>1169</v>
      </c>
      <c r="J18" s="307" t="s">
        <v>265</v>
      </c>
      <c r="K18" s="304">
        <v>386</v>
      </c>
      <c r="L18" s="304">
        <v>645</v>
      </c>
      <c r="M18" s="71">
        <v>61412</v>
      </c>
    </row>
    <row r="19" spans="1:13">
      <c r="A19" s="341" t="s">
        <v>207</v>
      </c>
      <c r="B19" s="349">
        <v>13.7</v>
      </c>
      <c r="C19" s="304">
        <v>793351</v>
      </c>
      <c r="D19" s="304">
        <v>113776</v>
      </c>
      <c r="E19" s="304">
        <v>39417</v>
      </c>
      <c r="F19" s="307">
        <v>437212</v>
      </c>
      <c r="G19" s="307">
        <v>40865</v>
      </c>
      <c r="H19" s="359">
        <v>74311</v>
      </c>
      <c r="I19" s="304">
        <v>4445</v>
      </c>
      <c r="J19" s="307" t="s">
        <v>265</v>
      </c>
      <c r="K19" s="304">
        <v>1409</v>
      </c>
      <c r="L19" s="304">
        <v>4694</v>
      </c>
      <c r="M19" s="71">
        <v>77222</v>
      </c>
    </row>
    <row r="20" spans="1:13">
      <c r="A20" s="341" t="s">
        <v>208</v>
      </c>
      <c r="B20" s="349">
        <v>13.8</v>
      </c>
      <c r="C20" s="304">
        <v>810243</v>
      </c>
      <c r="D20" s="304">
        <v>109529</v>
      </c>
      <c r="E20" s="304">
        <v>40754</v>
      </c>
      <c r="F20" s="307">
        <v>454657</v>
      </c>
      <c r="G20" s="307">
        <v>39824</v>
      </c>
      <c r="H20" s="359">
        <v>77343</v>
      </c>
      <c r="I20" s="304">
        <v>5321</v>
      </c>
      <c r="J20" s="307" t="s">
        <v>265</v>
      </c>
      <c r="K20" s="304">
        <v>1460</v>
      </c>
      <c r="L20" s="304">
        <v>4841</v>
      </c>
      <c r="M20" s="71">
        <v>76514</v>
      </c>
    </row>
    <row r="21" spans="1:13">
      <c r="A21" s="341" t="s">
        <v>209</v>
      </c>
      <c r="B21" s="349">
        <v>14.3</v>
      </c>
      <c r="C21" s="304">
        <v>844987</v>
      </c>
      <c r="D21" s="304">
        <v>107734</v>
      </c>
      <c r="E21" s="304">
        <v>42312</v>
      </c>
      <c r="F21" s="307">
        <v>483653</v>
      </c>
      <c r="G21" s="307">
        <v>39459</v>
      </c>
      <c r="H21" s="359">
        <v>78442</v>
      </c>
      <c r="I21" s="304">
        <v>7216</v>
      </c>
      <c r="J21" s="307" t="s">
        <v>265</v>
      </c>
      <c r="K21" s="304">
        <v>1682</v>
      </c>
      <c r="L21" s="304">
        <v>5710</v>
      </c>
      <c r="M21" s="71">
        <v>78779</v>
      </c>
    </row>
    <row r="22" spans="1:13">
      <c r="A22" s="342" t="s">
        <v>210</v>
      </c>
      <c r="B22" s="350">
        <v>14.8</v>
      </c>
      <c r="C22" s="305">
        <v>890580</v>
      </c>
      <c r="D22" s="305">
        <v>111945</v>
      </c>
      <c r="E22" s="305">
        <v>44968</v>
      </c>
      <c r="F22" s="308">
        <v>509930</v>
      </c>
      <c r="G22" s="308">
        <v>40617</v>
      </c>
      <c r="H22" s="360">
        <v>81450</v>
      </c>
      <c r="I22" s="305">
        <v>10803</v>
      </c>
      <c r="J22" s="362" t="s">
        <v>265</v>
      </c>
      <c r="K22" s="305">
        <v>2006</v>
      </c>
      <c r="L22" s="305">
        <v>6705</v>
      </c>
      <c r="M22" s="72">
        <v>82156</v>
      </c>
    </row>
    <row r="23" spans="1:13">
      <c r="A23" s="342" t="s">
        <v>211</v>
      </c>
      <c r="B23" s="350">
        <v>15.4</v>
      </c>
      <c r="C23" s="305">
        <v>933142</v>
      </c>
      <c r="D23" s="305">
        <v>114658</v>
      </c>
      <c r="E23" s="305">
        <v>47233</v>
      </c>
      <c r="F23" s="308">
        <v>522638</v>
      </c>
      <c r="G23" s="308">
        <v>41908</v>
      </c>
      <c r="H23" s="360">
        <v>87724</v>
      </c>
      <c r="I23" s="305">
        <v>16098</v>
      </c>
      <c r="J23" s="362" t="s">
        <v>265</v>
      </c>
      <c r="K23" s="305">
        <v>2217</v>
      </c>
      <c r="L23" s="305">
        <v>7778</v>
      </c>
      <c r="M23" s="72">
        <v>92888</v>
      </c>
    </row>
    <row r="24" spans="1:13">
      <c r="A24" s="342" t="s">
        <v>212</v>
      </c>
      <c r="B24" s="350">
        <v>15.8</v>
      </c>
      <c r="C24" s="305">
        <v>971795</v>
      </c>
      <c r="D24" s="305">
        <v>115606</v>
      </c>
      <c r="E24" s="305">
        <v>49538</v>
      </c>
      <c r="F24" s="308">
        <v>531501</v>
      </c>
      <c r="G24" s="308">
        <v>43052</v>
      </c>
      <c r="H24" s="360">
        <v>97862</v>
      </c>
      <c r="I24" s="305">
        <v>20809</v>
      </c>
      <c r="J24" s="362" t="s">
        <v>265</v>
      </c>
      <c r="K24" s="305">
        <v>2679</v>
      </c>
      <c r="L24" s="305">
        <v>10064</v>
      </c>
      <c r="M24" s="72">
        <v>100684</v>
      </c>
    </row>
    <row r="25" spans="1:13">
      <c r="A25" s="342" t="s">
        <v>213</v>
      </c>
      <c r="B25" s="350">
        <v>15.9</v>
      </c>
      <c r="C25" s="305">
        <v>982887</v>
      </c>
      <c r="D25" s="305">
        <v>115564</v>
      </c>
      <c r="E25" s="305">
        <v>51396</v>
      </c>
      <c r="F25" s="308">
        <v>526579</v>
      </c>
      <c r="G25" s="308">
        <v>43143</v>
      </c>
      <c r="H25" s="360">
        <v>102341</v>
      </c>
      <c r="I25" s="305">
        <v>22972</v>
      </c>
      <c r="J25" s="362" t="s">
        <v>265</v>
      </c>
      <c r="K25" s="305">
        <v>3167</v>
      </c>
      <c r="L25" s="305">
        <v>12137</v>
      </c>
      <c r="M25" s="72">
        <v>105588</v>
      </c>
    </row>
    <row r="26" spans="1:13">
      <c r="A26" s="342" t="s">
        <v>214</v>
      </c>
      <c r="B26" s="350">
        <v>16.100000000000001</v>
      </c>
      <c r="C26" s="305">
        <v>999309</v>
      </c>
      <c r="D26" s="305">
        <v>114223</v>
      </c>
      <c r="E26" s="305">
        <v>52276</v>
      </c>
      <c r="F26" s="308">
        <v>530477</v>
      </c>
      <c r="G26" s="308">
        <v>43150</v>
      </c>
      <c r="H26" s="360">
        <v>107623</v>
      </c>
      <c r="I26" s="305">
        <v>25119</v>
      </c>
      <c r="J26" s="362" t="s">
        <v>265</v>
      </c>
      <c r="K26" s="305">
        <v>3701</v>
      </c>
      <c r="L26" s="305">
        <v>15216</v>
      </c>
      <c r="M26" s="72">
        <v>107524</v>
      </c>
    </row>
    <row r="27" spans="1:13">
      <c r="A27" s="341" t="s">
        <v>215</v>
      </c>
      <c r="B27" s="349">
        <v>16.5</v>
      </c>
      <c r="C27" s="304">
        <v>1032285</v>
      </c>
      <c r="D27" s="304">
        <v>114106</v>
      </c>
      <c r="E27" s="304">
        <v>53137</v>
      </c>
      <c r="F27" s="307">
        <v>544903</v>
      </c>
      <c r="G27" s="307">
        <v>43298</v>
      </c>
      <c r="H27" s="359">
        <v>114896</v>
      </c>
      <c r="I27" s="304">
        <v>28072</v>
      </c>
      <c r="J27" s="307" t="s">
        <v>265</v>
      </c>
      <c r="K27" s="304">
        <v>4355</v>
      </c>
      <c r="L27" s="304">
        <v>18966</v>
      </c>
      <c r="M27" s="71">
        <v>110552</v>
      </c>
    </row>
    <row r="28" spans="1:13">
      <c r="A28" s="341" t="s">
        <v>216</v>
      </c>
      <c r="B28" s="349">
        <v>16.7</v>
      </c>
      <c r="C28" s="304">
        <v>1052505</v>
      </c>
      <c r="D28" s="304">
        <v>111411</v>
      </c>
      <c r="E28" s="304">
        <v>53024</v>
      </c>
      <c r="F28" s="307">
        <v>551768</v>
      </c>
      <c r="G28" s="307">
        <v>43013</v>
      </c>
      <c r="H28" s="359">
        <v>119072</v>
      </c>
      <c r="I28" s="304">
        <v>31578</v>
      </c>
      <c r="J28" s="307" t="s">
        <v>265</v>
      </c>
      <c r="K28" s="304">
        <v>5103</v>
      </c>
      <c r="L28" s="304">
        <v>23158</v>
      </c>
      <c r="M28" s="71">
        <v>114378</v>
      </c>
    </row>
    <row r="29" spans="1:13">
      <c r="A29" s="341" t="s">
        <v>217</v>
      </c>
      <c r="B29" s="349">
        <v>16.8</v>
      </c>
      <c r="C29" s="304">
        <v>1064526</v>
      </c>
      <c r="D29" s="304">
        <v>110507</v>
      </c>
      <c r="E29" s="304">
        <v>53000</v>
      </c>
      <c r="F29" s="307">
        <v>554925</v>
      </c>
      <c r="G29" s="307">
        <v>42597</v>
      </c>
      <c r="H29" s="359">
        <v>121555</v>
      </c>
      <c r="I29" s="304">
        <v>34669</v>
      </c>
      <c r="J29" s="307" t="s">
        <v>265</v>
      </c>
      <c r="K29" s="304">
        <v>5683</v>
      </c>
      <c r="L29" s="304">
        <v>26602</v>
      </c>
      <c r="M29" s="71">
        <v>114988</v>
      </c>
    </row>
    <row r="30" spans="1:13">
      <c r="A30" s="341" t="s">
        <v>218</v>
      </c>
      <c r="B30" s="349">
        <v>16.100000000000001</v>
      </c>
      <c r="C30" s="304">
        <v>1012710</v>
      </c>
      <c r="D30" s="304">
        <v>109452</v>
      </c>
      <c r="E30" s="304">
        <v>51885</v>
      </c>
      <c r="F30" s="307">
        <v>520657</v>
      </c>
      <c r="G30" s="307">
        <v>41504</v>
      </c>
      <c r="H30" s="359">
        <v>112996</v>
      </c>
      <c r="I30" s="304">
        <v>34347</v>
      </c>
      <c r="J30" s="307" t="s">
        <v>265</v>
      </c>
      <c r="K30" s="304">
        <v>5913</v>
      </c>
      <c r="L30" s="304">
        <v>26093</v>
      </c>
      <c r="M30" s="71">
        <v>109863</v>
      </c>
    </row>
    <row r="31" spans="1:13">
      <c r="A31" s="341" t="s">
        <v>219</v>
      </c>
      <c r="B31" s="349">
        <v>15.3</v>
      </c>
      <c r="C31" s="304">
        <v>958599</v>
      </c>
      <c r="D31" s="304">
        <v>105563</v>
      </c>
      <c r="E31" s="304">
        <v>50772</v>
      </c>
      <c r="F31" s="307">
        <v>483813</v>
      </c>
      <c r="G31" s="307">
        <v>39991</v>
      </c>
      <c r="H31" s="359">
        <v>103779</v>
      </c>
      <c r="I31" s="304">
        <v>34494</v>
      </c>
      <c r="J31" s="307" t="s">
        <v>265</v>
      </c>
      <c r="K31" s="304">
        <v>6275</v>
      </c>
      <c r="L31" s="304">
        <v>25647</v>
      </c>
      <c r="M31" s="71">
        <v>108265</v>
      </c>
    </row>
    <row r="32" spans="1:13">
      <c r="A32" s="342" t="s">
        <v>220</v>
      </c>
      <c r="B32" s="350">
        <v>14.9</v>
      </c>
      <c r="C32" s="305">
        <v>932743</v>
      </c>
      <c r="D32" s="305">
        <v>102184</v>
      </c>
      <c r="E32" s="305">
        <v>50601</v>
      </c>
      <c r="F32" s="308">
        <v>462891</v>
      </c>
      <c r="G32" s="308">
        <v>38431</v>
      </c>
      <c r="H32" s="360">
        <v>98271</v>
      </c>
      <c r="I32" s="305">
        <v>36209</v>
      </c>
      <c r="J32" s="362" t="s">
        <v>265</v>
      </c>
      <c r="K32" s="305">
        <v>6837</v>
      </c>
      <c r="L32" s="305">
        <v>27267</v>
      </c>
      <c r="M32" s="72">
        <v>110052</v>
      </c>
    </row>
    <row r="33" spans="1:13">
      <c r="A33" s="342" t="s">
        <v>221</v>
      </c>
      <c r="B33" s="350">
        <v>14.3</v>
      </c>
      <c r="C33" s="305">
        <v>898062</v>
      </c>
      <c r="D33" s="305">
        <v>93370</v>
      </c>
      <c r="E33" s="305">
        <v>48232</v>
      </c>
      <c r="F33" s="308">
        <v>442715</v>
      </c>
      <c r="G33" s="308">
        <v>34721</v>
      </c>
      <c r="H33" s="360">
        <v>96122</v>
      </c>
      <c r="I33" s="305">
        <v>37742</v>
      </c>
      <c r="J33" s="362" t="s">
        <v>265</v>
      </c>
      <c r="K33" s="305">
        <v>7509</v>
      </c>
      <c r="L33" s="305">
        <v>29618</v>
      </c>
      <c r="M33" s="72">
        <v>108033</v>
      </c>
    </row>
    <row r="34" spans="1:13">
      <c r="A34" s="342" t="s">
        <v>222</v>
      </c>
      <c r="B34" s="350">
        <v>14.1</v>
      </c>
      <c r="C34" s="305">
        <v>883837</v>
      </c>
      <c r="D34" s="305">
        <v>88900</v>
      </c>
      <c r="E34" s="305">
        <v>46609</v>
      </c>
      <c r="F34" s="308">
        <v>428053</v>
      </c>
      <c r="G34" s="308">
        <v>32844</v>
      </c>
      <c r="H34" s="360">
        <v>95647</v>
      </c>
      <c r="I34" s="305">
        <v>40070</v>
      </c>
      <c r="J34" s="362" t="s">
        <v>265</v>
      </c>
      <c r="K34" s="305">
        <v>8754</v>
      </c>
      <c r="L34" s="305">
        <v>32968</v>
      </c>
      <c r="M34" s="72">
        <v>109992</v>
      </c>
    </row>
    <row r="35" spans="1:13">
      <c r="A35" s="342" t="s">
        <v>223</v>
      </c>
      <c r="B35" s="350">
        <v>14.1</v>
      </c>
      <c r="C35" s="305">
        <v>892807</v>
      </c>
      <c r="D35" s="305">
        <v>86402</v>
      </c>
      <c r="E35" s="305">
        <v>46177</v>
      </c>
      <c r="F35" s="308">
        <v>420700</v>
      </c>
      <c r="G35" s="308">
        <v>31736</v>
      </c>
      <c r="H35" s="360">
        <v>97232</v>
      </c>
      <c r="I35" s="305">
        <v>43898</v>
      </c>
      <c r="J35" s="362" t="s">
        <v>265</v>
      </c>
      <c r="K35" s="305">
        <v>10687</v>
      </c>
      <c r="L35" s="305">
        <v>38073</v>
      </c>
      <c r="M35" s="72">
        <v>117902</v>
      </c>
    </row>
    <row r="36" spans="1:13">
      <c r="A36" s="342" t="s">
        <v>224</v>
      </c>
      <c r="B36" s="350">
        <v>14.3</v>
      </c>
      <c r="C36" s="305">
        <v>909906</v>
      </c>
      <c r="D36" s="305">
        <v>85337</v>
      </c>
      <c r="E36" s="305">
        <v>46253</v>
      </c>
      <c r="F36" s="308">
        <v>417344</v>
      </c>
      <c r="G36" s="308">
        <v>31003</v>
      </c>
      <c r="H36" s="360">
        <v>99666</v>
      </c>
      <c r="I36" s="305">
        <v>49115</v>
      </c>
      <c r="J36" s="362" t="s">
        <v>265</v>
      </c>
      <c r="K36" s="305">
        <v>13147</v>
      </c>
      <c r="L36" s="305">
        <v>42938</v>
      </c>
      <c r="M36" s="72">
        <v>125103</v>
      </c>
    </row>
    <row r="37" spans="1:13">
      <c r="A37" s="341" t="s">
        <v>225</v>
      </c>
      <c r="B37" s="349">
        <v>14.5</v>
      </c>
      <c r="C37" s="304">
        <v>925826</v>
      </c>
      <c r="D37" s="304">
        <v>84898</v>
      </c>
      <c r="E37" s="304">
        <v>46688</v>
      </c>
      <c r="F37" s="307">
        <v>411993</v>
      </c>
      <c r="G37" s="307">
        <v>30637</v>
      </c>
      <c r="H37" s="359">
        <v>102559</v>
      </c>
      <c r="I37" s="304">
        <v>54824</v>
      </c>
      <c r="J37" s="307" t="s">
        <v>265</v>
      </c>
      <c r="K37" s="304">
        <v>16658</v>
      </c>
      <c r="L37" s="304">
        <v>46806</v>
      </c>
      <c r="M37" s="71">
        <v>130763</v>
      </c>
    </row>
    <row r="38" spans="1:13">
      <c r="A38" s="341" t="s">
        <v>226</v>
      </c>
      <c r="B38" s="349">
        <v>14.4</v>
      </c>
      <c r="C38" s="304">
        <v>925551</v>
      </c>
      <c r="D38" s="304">
        <v>83549</v>
      </c>
      <c r="E38" s="304">
        <v>46756</v>
      </c>
      <c r="F38" s="307">
        <v>404790</v>
      </c>
      <c r="G38" s="307">
        <v>30138</v>
      </c>
      <c r="H38" s="359">
        <v>104217</v>
      </c>
      <c r="I38" s="304">
        <v>58901</v>
      </c>
      <c r="J38" s="307" t="s">
        <v>265</v>
      </c>
      <c r="K38" s="304">
        <v>19727</v>
      </c>
      <c r="L38" s="304">
        <v>48485</v>
      </c>
      <c r="M38" s="71">
        <v>128988</v>
      </c>
    </row>
    <row r="39" spans="1:13">
      <c r="A39" s="341" t="s">
        <v>227</v>
      </c>
      <c r="B39" s="349">
        <v>14.5</v>
      </c>
      <c r="C39" s="304">
        <v>932386</v>
      </c>
      <c r="D39" s="304">
        <v>82689</v>
      </c>
      <c r="E39" s="304">
        <v>47207</v>
      </c>
      <c r="F39" s="307">
        <v>398627</v>
      </c>
      <c r="G39" s="307">
        <v>29747</v>
      </c>
      <c r="H39" s="359">
        <v>105983</v>
      </c>
      <c r="I39" s="304">
        <v>63609</v>
      </c>
      <c r="J39" s="307" t="s">
        <v>265</v>
      </c>
      <c r="K39" s="304">
        <v>24425</v>
      </c>
      <c r="L39" s="304">
        <v>49779</v>
      </c>
      <c r="M39" s="71">
        <v>130320</v>
      </c>
    </row>
    <row r="40" spans="1:13">
      <c r="A40" s="341" t="s">
        <v>228</v>
      </c>
      <c r="B40" s="349">
        <v>14.5</v>
      </c>
      <c r="C40" s="304">
        <v>939671</v>
      </c>
      <c r="D40" s="304">
        <v>81142</v>
      </c>
      <c r="E40" s="304">
        <v>47096</v>
      </c>
      <c r="F40" s="307">
        <v>392481</v>
      </c>
      <c r="G40" s="307">
        <v>29162</v>
      </c>
      <c r="H40" s="359">
        <v>108352</v>
      </c>
      <c r="I40" s="304">
        <v>69527</v>
      </c>
      <c r="J40" s="307" t="s">
        <v>265</v>
      </c>
      <c r="K40" s="304">
        <v>30851</v>
      </c>
      <c r="L40" s="304">
        <v>50923</v>
      </c>
      <c r="M40" s="71">
        <v>130137</v>
      </c>
    </row>
    <row r="41" spans="1:13">
      <c r="A41" s="341" t="s">
        <v>229</v>
      </c>
      <c r="B41" s="349">
        <v>14.7</v>
      </c>
      <c r="C41" s="304">
        <v>955982</v>
      </c>
      <c r="D41" s="304">
        <v>80381</v>
      </c>
      <c r="E41" s="304">
        <v>47195</v>
      </c>
      <c r="F41" s="307">
        <v>388422</v>
      </c>
      <c r="G41" s="307">
        <v>28751</v>
      </c>
      <c r="H41" s="359">
        <v>110357</v>
      </c>
      <c r="I41" s="304">
        <v>77400</v>
      </c>
      <c r="J41" s="307" t="s">
        <v>265</v>
      </c>
      <c r="K41" s="304">
        <v>39176</v>
      </c>
      <c r="L41" s="304">
        <v>52768</v>
      </c>
      <c r="M41" s="71">
        <v>131532</v>
      </c>
    </row>
    <row r="42" spans="1:13">
      <c r="A42" s="342" t="s">
        <v>230</v>
      </c>
      <c r="B42" s="350">
        <v>15</v>
      </c>
      <c r="C42" s="305">
        <v>978737</v>
      </c>
      <c r="D42" s="305">
        <v>80471</v>
      </c>
      <c r="E42" s="305">
        <v>47613</v>
      </c>
      <c r="F42" s="308">
        <v>385080</v>
      </c>
      <c r="G42" s="308">
        <v>28762</v>
      </c>
      <c r="H42" s="360">
        <v>112561</v>
      </c>
      <c r="I42" s="305">
        <v>87592</v>
      </c>
      <c r="J42" s="362" t="s">
        <v>265</v>
      </c>
      <c r="K42" s="305">
        <v>48035</v>
      </c>
      <c r="L42" s="305">
        <v>54601</v>
      </c>
      <c r="M42" s="72">
        <v>134022</v>
      </c>
    </row>
    <row r="43" spans="1:13">
      <c r="A43" s="342" t="s">
        <v>231</v>
      </c>
      <c r="B43" s="350">
        <v>15.3</v>
      </c>
      <c r="C43" s="305">
        <v>1006530</v>
      </c>
      <c r="D43" s="305">
        <v>80467</v>
      </c>
      <c r="E43" s="305">
        <v>48046</v>
      </c>
      <c r="F43" s="308">
        <v>382271</v>
      </c>
      <c r="G43" s="308">
        <v>28618</v>
      </c>
      <c r="H43" s="360">
        <v>113991</v>
      </c>
      <c r="I43" s="305">
        <v>100681</v>
      </c>
      <c r="J43" s="362" t="s">
        <v>265</v>
      </c>
      <c r="K43" s="305">
        <v>57566</v>
      </c>
      <c r="L43" s="305">
        <v>56804</v>
      </c>
      <c r="M43" s="72">
        <v>138086</v>
      </c>
    </row>
    <row r="44" spans="1:13">
      <c r="A44" s="342" t="s">
        <v>232</v>
      </c>
      <c r="B44" s="350">
        <v>15.6</v>
      </c>
      <c r="C44" s="305">
        <v>1040325</v>
      </c>
      <c r="D44" s="305">
        <v>81087</v>
      </c>
      <c r="E44" s="305">
        <v>48718</v>
      </c>
      <c r="F44" s="308">
        <v>379424</v>
      </c>
      <c r="G44" s="308">
        <v>28515</v>
      </c>
      <c r="H44" s="360">
        <v>114688</v>
      </c>
      <c r="I44" s="305">
        <v>116833</v>
      </c>
      <c r="J44" s="362" t="s">
        <v>265</v>
      </c>
      <c r="K44" s="305">
        <v>68969</v>
      </c>
      <c r="L44" s="305">
        <v>59450</v>
      </c>
      <c r="M44" s="72">
        <v>142641</v>
      </c>
    </row>
    <row r="45" spans="1:13">
      <c r="A45" s="342" t="s">
        <v>233</v>
      </c>
      <c r="B45" s="350">
        <v>16.399999999999999</v>
      </c>
      <c r="C45" s="305">
        <v>1100262</v>
      </c>
      <c r="D45" s="305">
        <v>83401</v>
      </c>
      <c r="E45" s="305">
        <v>49980</v>
      </c>
      <c r="F45" s="308">
        <v>378749</v>
      </c>
      <c r="G45" s="308">
        <v>28802</v>
      </c>
      <c r="H45" s="360">
        <v>116138</v>
      </c>
      <c r="I45" s="305">
        <v>140739</v>
      </c>
      <c r="J45" s="362" t="s">
        <v>265</v>
      </c>
      <c r="K45" s="305">
        <v>85649</v>
      </c>
      <c r="L45" s="305">
        <v>64192</v>
      </c>
      <c r="M45" s="72">
        <v>152612</v>
      </c>
    </row>
    <row r="46" spans="1:13">
      <c r="A46" s="342" t="s">
        <v>234</v>
      </c>
      <c r="B46" s="350">
        <v>17.100000000000001</v>
      </c>
      <c r="C46" s="305">
        <v>1163233</v>
      </c>
      <c r="D46" s="305">
        <v>85136</v>
      </c>
      <c r="E46" s="305">
        <v>50670</v>
      </c>
      <c r="F46" s="308">
        <v>377393</v>
      </c>
      <c r="G46" s="308">
        <v>28853</v>
      </c>
      <c r="H46" s="360">
        <v>115290</v>
      </c>
      <c r="I46" s="305">
        <v>171221</v>
      </c>
      <c r="J46" s="362" t="s">
        <v>265</v>
      </c>
      <c r="K46" s="305">
        <v>101210</v>
      </c>
      <c r="L46" s="305">
        <v>69493</v>
      </c>
      <c r="M46" s="72">
        <v>163967</v>
      </c>
    </row>
    <row r="47" spans="1:13">
      <c r="A47" s="343" t="s">
        <v>235</v>
      </c>
      <c r="B47" s="349">
        <v>17.600000000000001</v>
      </c>
      <c r="C47" s="304">
        <v>1213463</v>
      </c>
      <c r="D47" s="304">
        <v>86576</v>
      </c>
      <c r="E47" s="304">
        <v>51438</v>
      </c>
      <c r="F47" s="304">
        <v>372013</v>
      </c>
      <c r="G47" s="304">
        <v>28708</v>
      </c>
      <c r="H47" s="307">
        <v>109448</v>
      </c>
      <c r="I47" s="304">
        <v>208284</v>
      </c>
      <c r="J47" s="307" t="s">
        <v>265</v>
      </c>
      <c r="K47" s="304">
        <v>112441</v>
      </c>
      <c r="L47" s="304">
        <v>73074</v>
      </c>
      <c r="M47" s="71">
        <v>171481</v>
      </c>
    </row>
    <row r="48" spans="1:13">
      <c r="A48" s="343" t="s">
        <v>236</v>
      </c>
      <c r="B48" s="349">
        <v>18.2</v>
      </c>
      <c r="C48" s="304">
        <v>1260283</v>
      </c>
      <c r="D48" s="304">
        <v>87138</v>
      </c>
      <c r="E48" s="304">
        <v>51744</v>
      </c>
      <c r="F48" s="304">
        <v>367740</v>
      </c>
      <c r="G48" s="304">
        <v>28375</v>
      </c>
      <c r="H48" s="307">
        <v>105895</v>
      </c>
      <c r="I48" s="304">
        <v>245044</v>
      </c>
      <c r="J48" s="307" t="s">
        <v>265</v>
      </c>
      <c r="K48" s="304">
        <v>121125</v>
      </c>
      <c r="L48" s="304">
        <v>75612</v>
      </c>
      <c r="M48" s="71">
        <v>177610</v>
      </c>
    </row>
    <row r="49" spans="1:13">
      <c r="A49" s="344" t="s">
        <v>237</v>
      </c>
      <c r="B49" s="351">
        <v>18.600000000000001</v>
      </c>
      <c r="C49" s="312">
        <v>1300089</v>
      </c>
      <c r="D49" s="312">
        <v>89071</v>
      </c>
      <c r="E49" s="312">
        <v>52748</v>
      </c>
      <c r="F49" s="312">
        <v>364011</v>
      </c>
      <c r="G49" s="312">
        <v>28337</v>
      </c>
      <c r="H49" s="361">
        <v>103729</v>
      </c>
      <c r="I49" s="312">
        <v>272446</v>
      </c>
      <c r="J49" s="307" t="s">
        <v>265</v>
      </c>
      <c r="K49" s="312">
        <v>128600</v>
      </c>
      <c r="L49" s="312">
        <v>77111</v>
      </c>
      <c r="M49" s="77">
        <v>184036</v>
      </c>
    </row>
    <row r="50" spans="1:13">
      <c r="A50" s="344" t="s">
        <v>238</v>
      </c>
      <c r="B50" s="351">
        <v>18.899999999999999</v>
      </c>
      <c r="C50" s="312">
        <v>1330574</v>
      </c>
      <c r="D50" s="312">
        <v>90903</v>
      </c>
      <c r="E50" s="312">
        <v>53612</v>
      </c>
      <c r="F50" s="312">
        <v>358933</v>
      </c>
      <c r="G50" s="312">
        <v>28109</v>
      </c>
      <c r="H50" s="361">
        <v>101412</v>
      </c>
      <c r="I50" s="312">
        <v>294217</v>
      </c>
      <c r="J50" s="307" t="s">
        <v>265</v>
      </c>
      <c r="K50" s="312">
        <v>134827</v>
      </c>
      <c r="L50" s="312">
        <v>78615</v>
      </c>
      <c r="M50" s="77">
        <v>189946</v>
      </c>
    </row>
    <row r="51" spans="1:13">
      <c r="A51" s="344" t="s">
        <v>239</v>
      </c>
      <c r="B51" s="351">
        <v>19</v>
      </c>
      <c r="C51" s="312">
        <v>1337581</v>
      </c>
      <c r="D51" s="312">
        <v>92714</v>
      </c>
      <c r="E51" s="312">
        <v>54264</v>
      </c>
      <c r="F51" s="312">
        <v>350320</v>
      </c>
      <c r="G51" s="312">
        <v>28090</v>
      </c>
      <c r="H51" s="361">
        <v>97707</v>
      </c>
      <c r="I51" s="312">
        <v>305009</v>
      </c>
      <c r="J51" s="307" t="s">
        <v>265</v>
      </c>
      <c r="K51" s="312">
        <v>137081</v>
      </c>
      <c r="L51" s="312">
        <v>79424</v>
      </c>
      <c r="M51" s="77">
        <v>192972</v>
      </c>
    </row>
    <row r="52" spans="1:13">
      <c r="A52" s="345" t="s">
        <v>240</v>
      </c>
      <c r="B52" s="352">
        <v>19</v>
      </c>
      <c r="C52" s="355">
        <v>1340793</v>
      </c>
      <c r="D52" s="355">
        <v>94744</v>
      </c>
      <c r="E52" s="355">
        <v>54952</v>
      </c>
      <c r="F52" s="355">
        <v>342253</v>
      </c>
      <c r="G52" s="355">
        <v>28021</v>
      </c>
      <c r="H52" s="362">
        <v>94037</v>
      </c>
      <c r="I52" s="355">
        <v>313463</v>
      </c>
      <c r="J52" s="362" t="s">
        <v>265</v>
      </c>
      <c r="K52" s="355">
        <v>136311</v>
      </c>
      <c r="L52" s="355">
        <v>79556</v>
      </c>
      <c r="M52" s="176">
        <v>197456</v>
      </c>
    </row>
    <row r="53" spans="1:13">
      <c r="A53" s="345" t="s">
        <v>241</v>
      </c>
      <c r="B53" s="352">
        <v>19</v>
      </c>
      <c r="C53" s="355">
        <v>1347911</v>
      </c>
      <c r="D53" s="355">
        <v>97915</v>
      </c>
      <c r="E53" s="355">
        <v>56069</v>
      </c>
      <c r="F53" s="355">
        <v>334594</v>
      </c>
      <c r="G53" s="355">
        <v>27987</v>
      </c>
      <c r="H53" s="362">
        <v>90409</v>
      </c>
      <c r="I53" s="355">
        <v>321083</v>
      </c>
      <c r="J53" s="362" t="s">
        <v>265</v>
      </c>
      <c r="K53" s="355">
        <v>135821</v>
      </c>
      <c r="L53" s="355">
        <v>79478</v>
      </c>
      <c r="M53" s="176">
        <v>204555</v>
      </c>
    </row>
    <row r="54" spans="1:13">
      <c r="A54" s="345" t="s">
        <v>242</v>
      </c>
      <c r="B54" s="352">
        <v>19.2</v>
      </c>
      <c r="C54" s="355">
        <v>1368670</v>
      </c>
      <c r="D54" s="355">
        <v>102732</v>
      </c>
      <c r="E54" s="355">
        <v>58015</v>
      </c>
      <c r="F54" s="355">
        <v>327681</v>
      </c>
      <c r="G54" s="355">
        <v>28192</v>
      </c>
      <c r="H54" s="362">
        <v>86802</v>
      </c>
      <c r="I54" s="362" t="s">
        <v>265</v>
      </c>
      <c r="J54" s="355">
        <v>189371</v>
      </c>
      <c r="K54" s="355">
        <v>134958</v>
      </c>
      <c r="L54" s="355">
        <v>79925</v>
      </c>
      <c r="M54" s="176">
        <v>360994</v>
      </c>
    </row>
    <row r="55" spans="1:13">
      <c r="A55" s="345" t="s">
        <v>243</v>
      </c>
      <c r="B55" s="352">
        <v>19.3</v>
      </c>
      <c r="C55" s="355">
        <v>1384382</v>
      </c>
      <c r="D55" s="355">
        <v>108815</v>
      </c>
      <c r="E55" s="355">
        <v>59813</v>
      </c>
      <c r="F55" s="355">
        <v>319641</v>
      </c>
      <c r="G55" s="355">
        <v>28912</v>
      </c>
      <c r="H55" s="362">
        <v>83405</v>
      </c>
      <c r="I55" s="362" t="s">
        <v>265</v>
      </c>
      <c r="J55" s="355">
        <v>190731</v>
      </c>
      <c r="K55" s="355">
        <v>134675</v>
      </c>
      <c r="L55" s="355">
        <v>79476</v>
      </c>
      <c r="M55" s="176">
        <v>378914</v>
      </c>
    </row>
    <row r="56" spans="1:13">
      <c r="A56" s="345" t="s">
        <v>244</v>
      </c>
      <c r="B56" s="352">
        <v>19.7</v>
      </c>
      <c r="C56" s="355">
        <v>1419095</v>
      </c>
      <c r="D56" s="355">
        <v>116649</v>
      </c>
      <c r="E56" s="355">
        <v>61450</v>
      </c>
      <c r="F56" s="355">
        <v>313976</v>
      </c>
      <c r="G56" s="355">
        <v>29926</v>
      </c>
      <c r="H56" s="362">
        <v>81012</v>
      </c>
      <c r="I56" s="362" t="s">
        <v>265</v>
      </c>
      <c r="J56" s="355">
        <v>194747</v>
      </c>
      <c r="K56" s="355">
        <v>135517</v>
      </c>
      <c r="L56" s="355">
        <v>79497</v>
      </c>
      <c r="M56" s="176">
        <v>406321</v>
      </c>
    </row>
    <row r="57" spans="1:13">
      <c r="A57" s="344" t="s">
        <v>245</v>
      </c>
      <c r="B57" s="351">
        <v>19.899999999999999</v>
      </c>
      <c r="C57" s="312">
        <v>1447312</v>
      </c>
      <c r="D57" s="312">
        <v>125033</v>
      </c>
      <c r="E57" s="312">
        <v>63153</v>
      </c>
      <c r="F57" s="312">
        <v>308255</v>
      </c>
      <c r="G57" s="312">
        <v>31085</v>
      </c>
      <c r="H57" s="361">
        <v>78897</v>
      </c>
      <c r="I57" s="361" t="s">
        <v>265</v>
      </c>
      <c r="J57" s="312">
        <v>198092</v>
      </c>
      <c r="K57" s="312">
        <v>141085</v>
      </c>
      <c r="L57" s="312">
        <v>78846</v>
      </c>
      <c r="M57" s="77">
        <v>422866</v>
      </c>
    </row>
    <row r="58" spans="1:13">
      <c r="A58" s="344" t="s">
        <v>246</v>
      </c>
      <c r="B58" s="351">
        <v>20.100000000000001</v>
      </c>
      <c r="C58" s="312">
        <v>1471033</v>
      </c>
      <c r="D58" s="312">
        <v>133636</v>
      </c>
      <c r="E58" s="312">
        <v>65006</v>
      </c>
      <c r="F58" s="312">
        <v>303770</v>
      </c>
      <c r="G58" s="312">
        <v>31648</v>
      </c>
      <c r="H58" s="361">
        <v>76773</v>
      </c>
      <c r="I58" s="361" t="s">
        <v>265</v>
      </c>
      <c r="J58" s="312">
        <v>199756</v>
      </c>
      <c r="K58" s="312">
        <v>149839</v>
      </c>
      <c r="L58" s="312">
        <v>77671</v>
      </c>
      <c r="M58" s="77">
        <v>432934</v>
      </c>
    </row>
    <row r="59" spans="1:13">
      <c r="A59" s="344" t="s">
        <v>247</v>
      </c>
      <c r="B59" s="351">
        <v>20.2</v>
      </c>
      <c r="C59" s="312">
        <v>1495008</v>
      </c>
      <c r="D59" s="312">
        <v>144864</v>
      </c>
      <c r="E59" s="312">
        <v>66974</v>
      </c>
      <c r="F59" s="312">
        <v>300214</v>
      </c>
      <c r="G59" s="312">
        <v>32488</v>
      </c>
      <c r="H59" s="361">
        <v>74289</v>
      </c>
      <c r="I59" s="361" t="s">
        <v>265</v>
      </c>
      <c r="J59" s="312">
        <v>199150</v>
      </c>
      <c r="K59" s="312">
        <v>159737</v>
      </c>
      <c r="L59" s="312">
        <v>76631</v>
      </c>
      <c r="M59" s="77">
        <v>440661</v>
      </c>
    </row>
    <row r="60" spans="1:13">
      <c r="A60" s="344" t="s">
        <v>248</v>
      </c>
      <c r="B60" s="351">
        <v>20.3</v>
      </c>
      <c r="C60" s="312">
        <v>1511937</v>
      </c>
      <c r="D60" s="312">
        <v>157580</v>
      </c>
      <c r="E60" s="312">
        <v>68986</v>
      </c>
      <c r="F60" s="312">
        <v>296392</v>
      </c>
      <c r="G60" s="312">
        <v>32822</v>
      </c>
      <c r="H60" s="361">
        <v>71376</v>
      </c>
      <c r="I60" s="361" t="s">
        <v>265</v>
      </c>
      <c r="J60" s="312">
        <v>196179</v>
      </c>
      <c r="K60" s="312">
        <v>167269</v>
      </c>
      <c r="L60" s="312">
        <v>75448</v>
      </c>
      <c r="M60" s="77">
        <v>445885</v>
      </c>
    </row>
    <row r="61" spans="1:13">
      <c r="A61" s="344" t="s">
        <v>249</v>
      </c>
      <c r="B61" s="351">
        <v>20.376162719785331</v>
      </c>
      <c r="C61" s="312">
        <v>1523586</v>
      </c>
      <c r="D61" s="312">
        <v>172580</v>
      </c>
      <c r="E61" s="312">
        <v>71534</v>
      </c>
      <c r="F61" s="312">
        <v>291684</v>
      </c>
      <c r="G61" s="312">
        <v>32889</v>
      </c>
      <c r="H61" s="361">
        <v>68236</v>
      </c>
      <c r="I61" s="361" t="s">
        <v>265</v>
      </c>
      <c r="J61" s="312">
        <v>190794</v>
      </c>
      <c r="K61" s="312">
        <v>173477</v>
      </c>
      <c r="L61" s="312">
        <v>73861</v>
      </c>
      <c r="M61" s="77">
        <v>448531</v>
      </c>
    </row>
    <row r="62" spans="1:13">
      <c r="A62" s="346" t="s">
        <v>250</v>
      </c>
      <c r="B62" s="353">
        <v>20.8</v>
      </c>
      <c r="C62" s="356">
        <v>1570965</v>
      </c>
      <c r="D62" s="356">
        <v>201889</v>
      </c>
      <c r="E62" s="356">
        <v>77433</v>
      </c>
      <c r="F62" s="356">
        <v>289589</v>
      </c>
      <c r="G62" s="356">
        <v>33994</v>
      </c>
      <c r="H62" s="363">
        <v>65052</v>
      </c>
      <c r="I62" s="363" t="s">
        <v>265</v>
      </c>
      <c r="J62" s="356">
        <v>187365</v>
      </c>
      <c r="K62" s="356">
        <v>182324</v>
      </c>
      <c r="L62" s="356">
        <v>72633</v>
      </c>
      <c r="M62" s="177">
        <v>460686</v>
      </c>
    </row>
    <row r="63" spans="1:13">
      <c r="A63" s="346" t="s">
        <v>251</v>
      </c>
      <c r="B63" s="353">
        <v>21.4</v>
      </c>
      <c r="C63" s="356">
        <v>1638949</v>
      </c>
      <c r="D63" s="356">
        <v>233352</v>
      </c>
      <c r="E63" s="356">
        <v>85596</v>
      </c>
      <c r="F63" s="356">
        <v>290020</v>
      </c>
      <c r="G63" s="356">
        <v>35495</v>
      </c>
      <c r="H63" s="363">
        <v>64393</v>
      </c>
      <c r="I63" s="363" t="s">
        <v>265</v>
      </c>
      <c r="J63" s="356">
        <v>179996</v>
      </c>
      <c r="K63" s="356">
        <v>196168</v>
      </c>
      <c r="L63" s="356">
        <v>71692</v>
      </c>
      <c r="M63" s="177">
        <v>482237</v>
      </c>
    </row>
    <row r="64" spans="1:13">
      <c r="A64" s="346" t="s">
        <v>252</v>
      </c>
      <c r="B64" s="353">
        <v>21.7</v>
      </c>
      <c r="C64" s="356">
        <v>1680197</v>
      </c>
      <c r="D64" s="356">
        <v>250471</v>
      </c>
      <c r="E64" s="356">
        <v>90551</v>
      </c>
      <c r="F64" s="356">
        <v>289111</v>
      </c>
      <c r="G64" s="356">
        <v>36488</v>
      </c>
      <c r="H64" s="363">
        <v>64113</v>
      </c>
      <c r="I64" s="363" t="s">
        <v>265</v>
      </c>
      <c r="J64" s="356">
        <v>148903</v>
      </c>
      <c r="K64" s="356">
        <v>205255</v>
      </c>
      <c r="L64" s="356">
        <v>71039</v>
      </c>
      <c r="M64" s="177">
        <v>483018</v>
      </c>
    </row>
    <row r="65" spans="1:13">
      <c r="A65" s="346" t="s">
        <v>469</v>
      </c>
      <c r="B65" s="353">
        <v>21.99859394604006</v>
      </c>
      <c r="C65" s="356">
        <v>1720393</v>
      </c>
      <c r="D65" s="356">
        <v>264227</v>
      </c>
      <c r="E65" s="356">
        <v>95086</v>
      </c>
      <c r="F65" s="356">
        <v>289125</v>
      </c>
      <c r="G65" s="356">
        <v>37176</v>
      </c>
      <c r="H65" s="363">
        <v>64163</v>
      </c>
      <c r="I65" s="363" t="s">
        <v>265</v>
      </c>
      <c r="J65" s="356">
        <v>113343</v>
      </c>
      <c r="K65" s="356">
        <v>213153</v>
      </c>
      <c r="L65" s="356">
        <v>70642</v>
      </c>
      <c r="M65" s="177">
        <v>518056</v>
      </c>
    </row>
    <row r="66" spans="1:13">
      <c r="A66" s="347" t="s">
        <v>634</v>
      </c>
      <c r="B66" s="354">
        <v>22.4</v>
      </c>
      <c r="C66" s="357">
        <v>1772279</v>
      </c>
      <c r="D66" s="357">
        <v>276828</v>
      </c>
      <c r="E66" s="357">
        <v>99456</v>
      </c>
      <c r="F66" s="357">
        <v>290546</v>
      </c>
      <c r="G66" s="357">
        <v>38198</v>
      </c>
      <c r="H66" s="364">
        <v>66011</v>
      </c>
      <c r="I66" s="364" t="s">
        <v>265</v>
      </c>
      <c r="J66" s="357">
        <v>102957</v>
      </c>
      <c r="K66" s="357">
        <v>224171</v>
      </c>
      <c r="L66" s="357">
        <v>70190</v>
      </c>
      <c r="M66" s="178">
        <v>603922</v>
      </c>
    </row>
    <row r="67" spans="1:13">
      <c r="A67" s="46" t="s">
        <v>463</v>
      </c>
      <c r="B67" s="274"/>
      <c r="C67" s="275"/>
      <c r="D67" s="275"/>
      <c r="E67" s="275"/>
      <c r="F67" s="275"/>
      <c r="G67" s="275"/>
      <c r="H67" s="276"/>
      <c r="I67" s="276"/>
      <c r="J67" s="275"/>
      <c r="K67" s="275"/>
      <c r="L67" s="275"/>
      <c r="M67" s="275"/>
    </row>
    <row r="68" spans="1:13">
      <c r="A68" s="179" t="s">
        <v>464</v>
      </c>
      <c r="B68" s="34"/>
      <c r="C68" s="34"/>
      <c r="D68" s="34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9"/>
  <sheetViews>
    <sheetView workbookViewId="0">
      <selection activeCell="I2" sqref="I2"/>
    </sheetView>
  </sheetViews>
  <sheetFormatPr baseColWidth="10" defaultRowHeight="12.75"/>
  <cols>
    <col min="1" max="1" width="20.140625" customWidth="1"/>
    <col min="10" max="10" width="11.7109375" customWidth="1"/>
  </cols>
  <sheetData>
    <row r="1" spans="1:19" ht="15">
      <c r="A1" s="218" t="s">
        <v>119</v>
      </c>
      <c r="B1" s="208"/>
      <c r="C1" s="208"/>
      <c r="D1" s="208"/>
      <c r="E1" s="208"/>
      <c r="F1" s="208"/>
      <c r="G1" s="208"/>
      <c r="H1" s="208"/>
      <c r="I1" s="9"/>
      <c r="J1" s="9"/>
      <c r="K1" s="3"/>
      <c r="L1" s="9"/>
    </row>
    <row r="2" spans="1:19" ht="15">
      <c r="A2" s="219" t="s">
        <v>635</v>
      </c>
      <c r="B2" s="208"/>
      <c r="C2" s="208"/>
      <c r="D2" s="208"/>
      <c r="E2" s="208"/>
      <c r="F2" s="208"/>
      <c r="G2" s="208"/>
      <c r="H2" s="208"/>
      <c r="I2" s="9"/>
      <c r="J2" s="9"/>
      <c r="K2" s="3"/>
      <c r="L2" s="9"/>
    </row>
    <row r="3" spans="1:19">
      <c r="A3" s="10"/>
      <c r="B3" s="9"/>
      <c r="C3" s="9"/>
      <c r="D3" s="9"/>
      <c r="E3" s="9"/>
      <c r="F3" s="9"/>
      <c r="G3" s="9"/>
      <c r="H3" s="9"/>
      <c r="I3" s="9"/>
      <c r="J3" s="9"/>
      <c r="K3" s="3"/>
      <c r="L3" s="9"/>
    </row>
    <row r="4" spans="1:19">
      <c r="A4" s="89"/>
      <c r="B4" s="61" t="s">
        <v>111</v>
      </c>
      <c r="C4" s="181"/>
      <c r="D4" s="182"/>
      <c r="E4" s="181"/>
      <c r="F4" s="181"/>
      <c r="G4" s="181"/>
      <c r="H4" s="182"/>
      <c r="I4" s="200"/>
      <c r="J4" s="195" t="s">
        <v>118</v>
      </c>
      <c r="K4" s="181"/>
      <c r="L4" s="181"/>
      <c r="M4" s="187"/>
      <c r="N4" s="187"/>
      <c r="O4" s="187"/>
      <c r="P4" s="188"/>
      <c r="Q4" s="61" t="s">
        <v>29</v>
      </c>
      <c r="R4" s="187"/>
      <c r="S4" s="188"/>
    </row>
    <row r="5" spans="1:19">
      <c r="A5" s="87"/>
      <c r="B5" s="166"/>
      <c r="C5" s="181"/>
      <c r="D5" s="182"/>
      <c r="E5" s="61"/>
      <c r="F5" s="181"/>
      <c r="G5" s="61"/>
      <c r="H5" s="182"/>
      <c r="I5" s="61"/>
      <c r="J5" s="203"/>
      <c r="K5" s="187"/>
      <c r="L5" s="188"/>
      <c r="M5" s="203"/>
      <c r="N5" s="187"/>
      <c r="O5" s="188"/>
      <c r="P5" s="204"/>
      <c r="Q5" s="21"/>
      <c r="R5" s="27"/>
      <c r="S5" s="189"/>
    </row>
    <row r="6" spans="1:19">
      <c r="A6" s="180"/>
      <c r="B6" s="183" t="s">
        <v>102</v>
      </c>
      <c r="C6" s="8"/>
      <c r="D6" s="193"/>
      <c r="E6" s="183" t="s">
        <v>103</v>
      </c>
      <c r="F6" s="8"/>
      <c r="G6" s="183" t="s">
        <v>106</v>
      </c>
      <c r="H6" s="193"/>
      <c r="I6" s="201" t="s">
        <v>104</v>
      </c>
      <c r="J6" s="183" t="s">
        <v>102</v>
      </c>
      <c r="K6" s="27"/>
      <c r="L6" s="189"/>
      <c r="M6" s="183" t="s">
        <v>112</v>
      </c>
      <c r="N6" s="8"/>
      <c r="O6" s="190"/>
      <c r="P6" s="98" t="s">
        <v>113</v>
      </c>
      <c r="Q6" s="21"/>
      <c r="R6" s="8"/>
      <c r="S6" s="190"/>
    </row>
    <row r="7" spans="1:19">
      <c r="A7" s="180"/>
      <c r="B7" s="184"/>
      <c r="C7" s="8"/>
      <c r="D7" s="193"/>
      <c r="E7" s="196" t="s">
        <v>105</v>
      </c>
      <c r="F7" s="8"/>
      <c r="G7" s="197" t="s">
        <v>108</v>
      </c>
      <c r="H7" s="193"/>
      <c r="I7" s="197" t="s">
        <v>107</v>
      </c>
      <c r="J7" s="197"/>
      <c r="K7" s="8"/>
      <c r="L7" s="190"/>
      <c r="M7" s="183"/>
      <c r="N7" s="8"/>
      <c r="O7" s="190"/>
      <c r="P7" s="198" t="s">
        <v>114</v>
      </c>
      <c r="Q7" s="21"/>
      <c r="R7" s="8"/>
      <c r="S7" s="190"/>
    </row>
    <row r="8" spans="1:19">
      <c r="A8" s="29"/>
      <c r="B8" s="185"/>
      <c r="C8" s="186"/>
      <c r="D8" s="194"/>
      <c r="E8" s="185"/>
      <c r="F8" s="186"/>
      <c r="G8" s="80"/>
      <c r="H8" s="194"/>
      <c r="I8" s="202" t="s">
        <v>109</v>
      </c>
      <c r="J8" s="80"/>
      <c r="K8" s="186"/>
      <c r="L8" s="191"/>
      <c r="M8" s="80"/>
      <c r="N8" s="186"/>
      <c r="O8" s="191"/>
      <c r="P8" s="199" t="s">
        <v>115</v>
      </c>
      <c r="Q8" s="185"/>
      <c r="R8" s="186"/>
      <c r="S8" s="191"/>
    </row>
    <row r="9" spans="1:19">
      <c r="A9" s="29" t="s">
        <v>43</v>
      </c>
      <c r="B9" s="192" t="s">
        <v>110</v>
      </c>
      <c r="C9" s="192" t="s">
        <v>116</v>
      </c>
      <c r="D9" s="192" t="s">
        <v>117</v>
      </c>
      <c r="E9" s="192" t="s">
        <v>110</v>
      </c>
      <c r="F9" s="192" t="s">
        <v>117</v>
      </c>
      <c r="G9" s="68" t="s">
        <v>110</v>
      </c>
      <c r="H9" s="68" t="s">
        <v>117</v>
      </c>
      <c r="I9" s="192" t="s">
        <v>110</v>
      </c>
      <c r="J9" s="192" t="s">
        <v>110</v>
      </c>
      <c r="K9" s="192" t="s">
        <v>116</v>
      </c>
      <c r="L9" s="192" t="s">
        <v>117</v>
      </c>
      <c r="M9" s="68" t="s">
        <v>110</v>
      </c>
      <c r="N9" s="68" t="s">
        <v>116</v>
      </c>
      <c r="O9" s="68" t="s">
        <v>117</v>
      </c>
      <c r="P9" s="192" t="s">
        <v>110</v>
      </c>
      <c r="Q9" s="192" t="s">
        <v>110</v>
      </c>
      <c r="R9" s="368" t="s">
        <v>116</v>
      </c>
      <c r="S9" s="192" t="s">
        <v>117</v>
      </c>
    </row>
    <row r="10" spans="1:19">
      <c r="A10" s="204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18"/>
      <c r="R10" s="70"/>
      <c r="S10" s="20"/>
    </row>
    <row r="11" spans="1:19">
      <c r="A11" s="96" t="s">
        <v>44</v>
      </c>
      <c r="B11" s="71">
        <v>142471</v>
      </c>
      <c r="C11" s="71">
        <v>76449</v>
      </c>
      <c r="D11" s="71">
        <v>66022</v>
      </c>
      <c r="E11" s="71">
        <v>71583</v>
      </c>
      <c r="F11" s="71">
        <v>23928</v>
      </c>
      <c r="G11" s="71">
        <v>1038</v>
      </c>
      <c r="H11" s="71">
        <v>458</v>
      </c>
      <c r="I11" s="71">
        <v>8661</v>
      </c>
      <c r="J11" s="71">
        <v>64038</v>
      </c>
      <c r="K11" s="71">
        <v>35240</v>
      </c>
      <c r="L11" s="71">
        <v>28798</v>
      </c>
      <c r="M11" s="71">
        <v>3729</v>
      </c>
      <c r="N11" s="71">
        <v>1985</v>
      </c>
      <c r="O11" s="71">
        <v>1744</v>
      </c>
      <c r="P11" s="71">
        <v>12956</v>
      </c>
      <c r="Q11" s="304">
        <v>74138</v>
      </c>
      <c r="R11" s="71">
        <v>38197</v>
      </c>
      <c r="S11" s="301">
        <v>35941</v>
      </c>
    </row>
    <row r="12" spans="1:19">
      <c r="A12" s="96" t="s">
        <v>45</v>
      </c>
      <c r="B12" s="71">
        <v>111619</v>
      </c>
      <c r="C12" s="71">
        <v>62511</v>
      </c>
      <c r="D12" s="71">
        <v>49108</v>
      </c>
      <c r="E12" s="71">
        <v>65977</v>
      </c>
      <c r="F12" s="71">
        <v>22246</v>
      </c>
      <c r="G12" s="71">
        <v>1020</v>
      </c>
      <c r="H12" s="71">
        <v>450</v>
      </c>
      <c r="I12" s="71">
        <v>6465</v>
      </c>
      <c r="J12" s="71">
        <v>49475</v>
      </c>
      <c r="K12" s="71">
        <v>28335</v>
      </c>
      <c r="L12" s="71">
        <v>21140</v>
      </c>
      <c r="M12" s="71">
        <v>3264</v>
      </c>
      <c r="N12" s="71">
        <v>1745</v>
      </c>
      <c r="O12" s="71">
        <v>1519</v>
      </c>
      <c r="P12" s="71">
        <v>9593</v>
      </c>
      <c r="Q12" s="304">
        <v>59016</v>
      </c>
      <c r="R12" s="71">
        <v>31851</v>
      </c>
      <c r="S12" s="301">
        <v>27165</v>
      </c>
    </row>
    <row r="13" spans="1:19">
      <c r="A13" s="96" t="s">
        <v>46</v>
      </c>
      <c r="B13" s="71">
        <v>99932</v>
      </c>
      <c r="C13" s="71">
        <v>57344</v>
      </c>
      <c r="D13" s="71">
        <v>42588</v>
      </c>
      <c r="E13" s="71">
        <v>64574</v>
      </c>
      <c r="F13" s="71">
        <v>21712</v>
      </c>
      <c r="G13" s="71">
        <v>1014</v>
      </c>
      <c r="H13" s="71">
        <v>448</v>
      </c>
      <c r="I13" s="71">
        <v>4748</v>
      </c>
      <c r="J13" s="71">
        <v>45238</v>
      </c>
      <c r="K13" s="71">
        <v>26115</v>
      </c>
      <c r="L13" s="71">
        <v>19123</v>
      </c>
      <c r="M13" s="71">
        <v>2950</v>
      </c>
      <c r="N13" s="71">
        <v>1569</v>
      </c>
      <c r="O13" s="71">
        <v>1381</v>
      </c>
      <c r="P13" s="71">
        <v>7297</v>
      </c>
      <c r="Q13" s="304">
        <v>52145</v>
      </c>
      <c r="R13" s="71">
        <v>29284</v>
      </c>
      <c r="S13" s="301">
        <v>22861</v>
      </c>
    </row>
    <row r="14" spans="1:19">
      <c r="A14" s="96" t="s">
        <v>47</v>
      </c>
      <c r="B14" s="71">
        <v>99441</v>
      </c>
      <c r="C14" s="71">
        <v>57085</v>
      </c>
      <c r="D14" s="71">
        <v>42356</v>
      </c>
      <c r="E14" s="71">
        <v>64378</v>
      </c>
      <c r="F14" s="71">
        <v>21638</v>
      </c>
      <c r="G14" s="71">
        <v>1011</v>
      </c>
      <c r="H14" s="71">
        <v>448</v>
      </c>
      <c r="I14" s="71">
        <v>4735</v>
      </c>
      <c r="J14" s="71">
        <v>44969</v>
      </c>
      <c r="K14" s="71">
        <v>25980</v>
      </c>
      <c r="L14" s="71">
        <v>18989</v>
      </c>
      <c r="M14" s="71">
        <v>2915</v>
      </c>
      <c r="N14" s="71">
        <v>1551</v>
      </c>
      <c r="O14" s="71">
        <v>1364</v>
      </c>
      <c r="P14" s="71">
        <v>7268</v>
      </c>
      <c r="Q14" s="304">
        <v>51939</v>
      </c>
      <c r="R14" s="71">
        <v>29171</v>
      </c>
      <c r="S14" s="301">
        <v>22768</v>
      </c>
    </row>
    <row r="15" spans="1:19">
      <c r="A15" s="97" t="s">
        <v>48</v>
      </c>
      <c r="B15" s="101">
        <v>1170</v>
      </c>
      <c r="C15" s="101">
        <v>626</v>
      </c>
      <c r="D15" s="101">
        <v>544</v>
      </c>
      <c r="E15" s="101">
        <v>589</v>
      </c>
      <c r="F15" s="101">
        <v>206</v>
      </c>
      <c r="G15" s="101">
        <v>8</v>
      </c>
      <c r="H15" s="101">
        <v>3</v>
      </c>
      <c r="I15" s="101">
        <v>46</v>
      </c>
      <c r="J15" s="101">
        <v>685</v>
      </c>
      <c r="K15" s="101">
        <v>375</v>
      </c>
      <c r="L15" s="101">
        <v>310</v>
      </c>
      <c r="M15" s="101">
        <v>48</v>
      </c>
      <c r="N15" s="101">
        <v>31</v>
      </c>
      <c r="O15" s="101">
        <v>17</v>
      </c>
      <c r="P15" s="101">
        <v>75</v>
      </c>
      <c r="Q15" s="366">
        <v>456</v>
      </c>
      <c r="R15" s="101">
        <v>231</v>
      </c>
      <c r="S15" s="367">
        <v>225</v>
      </c>
    </row>
    <row r="16" spans="1:19">
      <c r="A16" s="98" t="s">
        <v>49</v>
      </c>
      <c r="B16" s="101">
        <v>898</v>
      </c>
      <c r="C16" s="101">
        <v>421</v>
      </c>
      <c r="D16" s="101">
        <v>477</v>
      </c>
      <c r="E16" s="101">
        <v>471</v>
      </c>
      <c r="F16" s="101">
        <v>197</v>
      </c>
      <c r="G16" s="101">
        <v>30</v>
      </c>
      <c r="H16" s="101">
        <v>13</v>
      </c>
      <c r="I16" s="101">
        <v>21</v>
      </c>
      <c r="J16" s="101">
        <v>167</v>
      </c>
      <c r="K16" s="101">
        <v>72</v>
      </c>
      <c r="L16" s="101">
        <v>95</v>
      </c>
      <c r="M16" s="101">
        <v>2</v>
      </c>
      <c r="N16" s="101">
        <v>2</v>
      </c>
      <c r="O16" s="101">
        <v>0</v>
      </c>
      <c r="P16" s="101">
        <v>43</v>
      </c>
      <c r="Q16" s="366">
        <v>709</v>
      </c>
      <c r="R16" s="101">
        <v>348</v>
      </c>
      <c r="S16" s="367">
        <v>361</v>
      </c>
    </row>
    <row r="17" spans="1:19">
      <c r="A17" s="97" t="s">
        <v>50</v>
      </c>
      <c r="B17" s="101">
        <v>511</v>
      </c>
      <c r="C17" s="101">
        <v>283</v>
      </c>
      <c r="D17" s="101">
        <v>228</v>
      </c>
      <c r="E17" s="101">
        <v>254</v>
      </c>
      <c r="F17" s="101">
        <v>71</v>
      </c>
      <c r="G17" s="101">
        <v>4</v>
      </c>
      <c r="H17" s="101">
        <v>0</v>
      </c>
      <c r="I17" s="101">
        <v>17</v>
      </c>
      <c r="J17" s="101">
        <v>359</v>
      </c>
      <c r="K17" s="101">
        <v>180</v>
      </c>
      <c r="L17" s="101">
        <v>179</v>
      </c>
      <c r="M17" s="101">
        <v>23</v>
      </c>
      <c r="N17" s="101">
        <v>7</v>
      </c>
      <c r="O17" s="101">
        <v>16</v>
      </c>
      <c r="P17" s="101">
        <v>29</v>
      </c>
      <c r="Q17" s="366">
        <v>140</v>
      </c>
      <c r="R17" s="101">
        <v>96</v>
      </c>
      <c r="S17" s="367">
        <v>44</v>
      </c>
    </row>
    <row r="18" spans="1:19">
      <c r="A18" s="97" t="s">
        <v>51</v>
      </c>
      <c r="B18" s="101">
        <v>30506</v>
      </c>
      <c r="C18" s="101">
        <v>17824</v>
      </c>
      <c r="D18" s="101">
        <v>12682</v>
      </c>
      <c r="E18" s="101">
        <v>21711</v>
      </c>
      <c r="F18" s="101">
        <v>7612</v>
      </c>
      <c r="G18" s="101">
        <v>302</v>
      </c>
      <c r="H18" s="101">
        <v>91</v>
      </c>
      <c r="I18" s="101">
        <v>1205</v>
      </c>
      <c r="J18" s="101">
        <v>15641</v>
      </c>
      <c r="K18" s="101">
        <v>9288</v>
      </c>
      <c r="L18" s="101">
        <v>6353</v>
      </c>
      <c r="M18" s="101">
        <v>804</v>
      </c>
      <c r="N18" s="101">
        <v>445</v>
      </c>
      <c r="O18" s="101">
        <v>359</v>
      </c>
      <c r="P18" s="101">
        <v>2137</v>
      </c>
      <c r="Q18" s="366">
        <v>13933</v>
      </c>
      <c r="R18" s="101">
        <v>7786</v>
      </c>
      <c r="S18" s="367">
        <v>6147</v>
      </c>
    </row>
    <row r="19" spans="1:19">
      <c r="A19" s="97" t="s">
        <v>52</v>
      </c>
      <c r="B19" s="101">
        <v>490</v>
      </c>
      <c r="C19" s="101">
        <v>226</v>
      </c>
      <c r="D19" s="101">
        <v>264</v>
      </c>
      <c r="E19" s="101">
        <v>263</v>
      </c>
      <c r="F19" s="101">
        <v>124</v>
      </c>
      <c r="G19" s="101">
        <v>9</v>
      </c>
      <c r="H19" s="101">
        <v>3</v>
      </c>
      <c r="I19" s="101">
        <v>13</v>
      </c>
      <c r="J19" s="101">
        <v>332</v>
      </c>
      <c r="K19" s="101">
        <v>149</v>
      </c>
      <c r="L19" s="101">
        <v>183</v>
      </c>
      <c r="M19" s="101">
        <v>24</v>
      </c>
      <c r="N19" s="101">
        <v>10</v>
      </c>
      <c r="O19" s="101">
        <v>14</v>
      </c>
      <c r="P19" s="101">
        <v>28</v>
      </c>
      <c r="Q19" s="366">
        <v>143</v>
      </c>
      <c r="R19" s="101">
        <v>72</v>
      </c>
      <c r="S19" s="367">
        <v>71</v>
      </c>
    </row>
    <row r="20" spans="1:19">
      <c r="A20" s="97" t="s">
        <v>53</v>
      </c>
      <c r="B20" s="101">
        <v>11463</v>
      </c>
      <c r="C20" s="101">
        <v>6502</v>
      </c>
      <c r="D20" s="101">
        <v>4961</v>
      </c>
      <c r="E20" s="101">
        <v>6998</v>
      </c>
      <c r="F20" s="101">
        <v>2570</v>
      </c>
      <c r="G20" s="101">
        <v>112</v>
      </c>
      <c r="H20" s="101">
        <v>42</v>
      </c>
      <c r="I20" s="101">
        <v>718</v>
      </c>
      <c r="J20" s="101">
        <v>6419</v>
      </c>
      <c r="K20" s="101">
        <v>3595</v>
      </c>
      <c r="L20" s="101">
        <v>2824</v>
      </c>
      <c r="M20" s="101">
        <v>373</v>
      </c>
      <c r="N20" s="101">
        <v>203</v>
      </c>
      <c r="O20" s="101">
        <v>170</v>
      </c>
      <c r="P20" s="101">
        <v>952</v>
      </c>
      <c r="Q20" s="366">
        <v>4810</v>
      </c>
      <c r="R20" s="101">
        <v>2727</v>
      </c>
      <c r="S20" s="367">
        <v>2083</v>
      </c>
    </row>
    <row r="21" spans="1:19">
      <c r="A21" s="97" t="s">
        <v>54</v>
      </c>
      <c r="B21" s="101">
        <v>1084</v>
      </c>
      <c r="C21" s="101">
        <v>640</v>
      </c>
      <c r="D21" s="101">
        <v>444</v>
      </c>
      <c r="E21" s="101">
        <v>641</v>
      </c>
      <c r="F21" s="101">
        <v>215</v>
      </c>
      <c r="G21" s="101">
        <v>6</v>
      </c>
      <c r="H21" s="101">
        <v>2</v>
      </c>
      <c r="I21" s="101">
        <v>27</v>
      </c>
      <c r="J21" s="101">
        <v>310</v>
      </c>
      <c r="K21" s="101">
        <v>182</v>
      </c>
      <c r="L21" s="101">
        <v>128</v>
      </c>
      <c r="M21" s="101">
        <v>22</v>
      </c>
      <c r="N21" s="101">
        <v>11</v>
      </c>
      <c r="O21" s="101">
        <v>11</v>
      </c>
      <c r="P21" s="101">
        <v>42</v>
      </c>
      <c r="Q21" s="366">
        <v>759</v>
      </c>
      <c r="R21" s="101">
        <v>449</v>
      </c>
      <c r="S21" s="367">
        <v>310</v>
      </c>
    </row>
    <row r="22" spans="1:19">
      <c r="A22" s="97" t="s">
        <v>55</v>
      </c>
      <c r="B22" s="101">
        <v>5406</v>
      </c>
      <c r="C22" s="101">
        <v>3134</v>
      </c>
      <c r="D22" s="101">
        <v>2272</v>
      </c>
      <c r="E22" s="101">
        <v>3012</v>
      </c>
      <c r="F22" s="101">
        <v>813</v>
      </c>
      <c r="G22" s="101">
        <v>45</v>
      </c>
      <c r="H22" s="101">
        <v>7</v>
      </c>
      <c r="I22" s="101">
        <v>189</v>
      </c>
      <c r="J22" s="101">
        <v>3177</v>
      </c>
      <c r="K22" s="101">
        <v>1826</v>
      </c>
      <c r="L22" s="101">
        <v>1351</v>
      </c>
      <c r="M22" s="101">
        <v>216</v>
      </c>
      <c r="N22" s="101">
        <v>102</v>
      </c>
      <c r="O22" s="101">
        <v>114</v>
      </c>
      <c r="P22" s="101">
        <v>277</v>
      </c>
      <c r="Q22" s="366">
        <v>2141</v>
      </c>
      <c r="R22" s="101">
        <v>1246</v>
      </c>
      <c r="S22" s="367">
        <v>895</v>
      </c>
    </row>
    <row r="23" spans="1:19">
      <c r="A23" s="97" t="s">
        <v>56</v>
      </c>
      <c r="B23" s="101">
        <v>565</v>
      </c>
      <c r="C23" s="101">
        <v>335</v>
      </c>
      <c r="D23" s="101">
        <v>230</v>
      </c>
      <c r="E23" s="101">
        <v>336</v>
      </c>
      <c r="F23" s="101">
        <v>105</v>
      </c>
      <c r="G23" s="101">
        <v>3</v>
      </c>
      <c r="H23" s="101">
        <v>1</v>
      </c>
      <c r="I23" s="101">
        <v>11</v>
      </c>
      <c r="J23" s="101">
        <v>262</v>
      </c>
      <c r="K23" s="101">
        <v>153</v>
      </c>
      <c r="L23" s="101">
        <v>109</v>
      </c>
      <c r="M23" s="101">
        <v>18</v>
      </c>
      <c r="N23" s="101">
        <v>9</v>
      </c>
      <c r="O23" s="101">
        <v>9</v>
      </c>
      <c r="P23" s="101">
        <v>33</v>
      </c>
      <c r="Q23" s="366">
        <v>281</v>
      </c>
      <c r="R23" s="101">
        <v>168</v>
      </c>
      <c r="S23" s="367">
        <v>113</v>
      </c>
    </row>
    <row r="24" spans="1:19">
      <c r="A24" s="97" t="s">
        <v>57</v>
      </c>
      <c r="B24" s="101">
        <v>10777</v>
      </c>
      <c r="C24" s="101">
        <v>6815</v>
      </c>
      <c r="D24" s="101">
        <v>3962</v>
      </c>
      <c r="E24" s="101">
        <v>6711</v>
      </c>
      <c r="F24" s="101">
        <v>1700</v>
      </c>
      <c r="G24" s="101">
        <v>135</v>
      </c>
      <c r="H24" s="101">
        <v>34</v>
      </c>
      <c r="I24" s="101">
        <v>781</v>
      </c>
      <c r="J24" s="101">
        <v>5185</v>
      </c>
      <c r="K24" s="101">
        <v>3287</v>
      </c>
      <c r="L24" s="101">
        <v>1898</v>
      </c>
      <c r="M24" s="101">
        <v>483</v>
      </c>
      <c r="N24" s="101">
        <v>263</v>
      </c>
      <c r="O24" s="101">
        <v>220</v>
      </c>
      <c r="P24" s="101">
        <v>1055</v>
      </c>
      <c r="Q24" s="366">
        <v>5318</v>
      </c>
      <c r="R24" s="101">
        <v>3276</v>
      </c>
      <c r="S24" s="367">
        <v>2042</v>
      </c>
    </row>
    <row r="25" spans="1:19">
      <c r="A25" s="97" t="s">
        <v>58</v>
      </c>
      <c r="B25" s="101">
        <v>188</v>
      </c>
      <c r="C25" s="101">
        <v>109</v>
      </c>
      <c r="D25" s="101">
        <v>79</v>
      </c>
      <c r="E25" s="101">
        <v>50</v>
      </c>
      <c r="F25" s="101">
        <v>17</v>
      </c>
      <c r="G25" s="101">
        <v>1</v>
      </c>
      <c r="H25" s="101">
        <v>1</v>
      </c>
      <c r="I25" s="101">
        <v>4</v>
      </c>
      <c r="J25" s="101">
        <v>109</v>
      </c>
      <c r="K25" s="101">
        <v>59</v>
      </c>
      <c r="L25" s="101">
        <v>50</v>
      </c>
      <c r="M25" s="101">
        <v>1</v>
      </c>
      <c r="N25" s="101">
        <v>0</v>
      </c>
      <c r="O25" s="101">
        <v>1</v>
      </c>
      <c r="P25" s="101">
        <v>10</v>
      </c>
      <c r="Q25" s="366">
        <v>73</v>
      </c>
      <c r="R25" s="101">
        <v>47</v>
      </c>
      <c r="S25" s="367">
        <v>26</v>
      </c>
    </row>
    <row r="26" spans="1:19">
      <c r="A26" s="98" t="s">
        <v>59</v>
      </c>
      <c r="B26" s="101">
        <v>21</v>
      </c>
      <c r="C26" s="101">
        <v>12</v>
      </c>
      <c r="D26" s="101">
        <v>9</v>
      </c>
      <c r="E26" s="101">
        <v>11</v>
      </c>
      <c r="F26" s="101">
        <v>3</v>
      </c>
      <c r="G26" s="101">
        <v>0</v>
      </c>
      <c r="H26" s="101">
        <v>0</v>
      </c>
      <c r="I26" s="101">
        <v>0</v>
      </c>
      <c r="J26" s="101">
        <v>16</v>
      </c>
      <c r="K26" s="101">
        <v>6</v>
      </c>
      <c r="L26" s="101">
        <v>10</v>
      </c>
      <c r="M26" s="101">
        <v>2</v>
      </c>
      <c r="N26" s="101">
        <v>1</v>
      </c>
      <c r="O26" s="101">
        <v>1</v>
      </c>
      <c r="P26" s="101">
        <v>0</v>
      </c>
      <c r="Q26" s="366">
        <v>5</v>
      </c>
      <c r="R26" s="101">
        <v>6</v>
      </c>
      <c r="S26" s="367">
        <v>-1</v>
      </c>
    </row>
    <row r="27" spans="1:19">
      <c r="A27" s="97" t="s">
        <v>60</v>
      </c>
      <c r="B27" s="101">
        <v>1454</v>
      </c>
      <c r="C27" s="101">
        <v>857</v>
      </c>
      <c r="D27" s="101">
        <v>597</v>
      </c>
      <c r="E27" s="101">
        <v>787</v>
      </c>
      <c r="F27" s="101">
        <v>215</v>
      </c>
      <c r="G27" s="101">
        <v>18</v>
      </c>
      <c r="H27" s="101">
        <v>5</v>
      </c>
      <c r="I27" s="101">
        <v>65</v>
      </c>
      <c r="J27" s="101">
        <v>967</v>
      </c>
      <c r="K27" s="101">
        <v>568</v>
      </c>
      <c r="L27" s="101">
        <v>399</v>
      </c>
      <c r="M27" s="101">
        <v>82</v>
      </c>
      <c r="N27" s="101">
        <v>45</v>
      </c>
      <c r="O27" s="101">
        <v>37</v>
      </c>
      <c r="P27" s="101">
        <v>90</v>
      </c>
      <c r="Q27" s="366">
        <v>462</v>
      </c>
      <c r="R27" s="101">
        <v>263</v>
      </c>
      <c r="S27" s="367">
        <v>199</v>
      </c>
    </row>
    <row r="28" spans="1:19">
      <c r="A28" s="97" t="s">
        <v>61</v>
      </c>
      <c r="B28" s="101">
        <v>2855</v>
      </c>
      <c r="C28" s="101">
        <v>1698</v>
      </c>
      <c r="D28" s="101">
        <v>1157</v>
      </c>
      <c r="E28" s="101">
        <v>2053</v>
      </c>
      <c r="F28" s="101">
        <v>711</v>
      </c>
      <c r="G28" s="101">
        <v>37</v>
      </c>
      <c r="H28" s="101">
        <v>8</v>
      </c>
      <c r="I28" s="101">
        <v>128</v>
      </c>
      <c r="J28" s="101">
        <v>1555</v>
      </c>
      <c r="K28" s="101">
        <v>955</v>
      </c>
      <c r="L28" s="101">
        <v>600</v>
      </c>
      <c r="M28" s="101">
        <v>76</v>
      </c>
      <c r="N28" s="101">
        <v>42</v>
      </c>
      <c r="O28" s="101">
        <v>34</v>
      </c>
      <c r="P28" s="101">
        <v>234</v>
      </c>
      <c r="Q28" s="366">
        <v>1194</v>
      </c>
      <c r="R28" s="101">
        <v>656</v>
      </c>
      <c r="S28" s="367">
        <v>538</v>
      </c>
    </row>
    <row r="29" spans="1:19">
      <c r="A29" s="98" t="s">
        <v>62</v>
      </c>
      <c r="B29" s="101">
        <v>3413</v>
      </c>
      <c r="C29" s="101">
        <v>1894</v>
      </c>
      <c r="D29" s="101">
        <v>1519</v>
      </c>
      <c r="E29" s="101">
        <v>2519</v>
      </c>
      <c r="F29" s="101">
        <v>922</v>
      </c>
      <c r="G29" s="101">
        <v>13</v>
      </c>
      <c r="H29" s="101">
        <v>7</v>
      </c>
      <c r="I29" s="101">
        <v>109</v>
      </c>
      <c r="J29" s="101">
        <v>851</v>
      </c>
      <c r="K29" s="101">
        <v>493</v>
      </c>
      <c r="L29" s="101">
        <v>358</v>
      </c>
      <c r="M29" s="101">
        <v>32</v>
      </c>
      <c r="N29" s="101">
        <v>16</v>
      </c>
      <c r="O29" s="101">
        <v>16</v>
      </c>
      <c r="P29" s="101">
        <v>200</v>
      </c>
      <c r="Q29" s="366">
        <v>2471</v>
      </c>
      <c r="R29" s="101">
        <v>1317</v>
      </c>
      <c r="S29" s="367">
        <v>1154</v>
      </c>
    </row>
    <row r="30" spans="1:19">
      <c r="A30" s="97" t="s">
        <v>63</v>
      </c>
      <c r="B30" s="101">
        <v>15358</v>
      </c>
      <c r="C30" s="101">
        <v>9129</v>
      </c>
      <c r="D30" s="101">
        <v>6229</v>
      </c>
      <c r="E30" s="101">
        <v>9414</v>
      </c>
      <c r="F30" s="101">
        <v>2517</v>
      </c>
      <c r="G30" s="101">
        <v>16</v>
      </c>
      <c r="H30" s="101">
        <v>6</v>
      </c>
      <c r="I30" s="101">
        <v>895</v>
      </c>
      <c r="J30" s="101">
        <v>4411</v>
      </c>
      <c r="K30" s="101">
        <v>2578</v>
      </c>
      <c r="L30" s="101">
        <v>1833</v>
      </c>
      <c r="M30" s="101">
        <v>424</v>
      </c>
      <c r="N30" s="101">
        <v>214</v>
      </c>
      <c r="O30" s="101">
        <v>210</v>
      </c>
      <c r="P30" s="101">
        <v>1304</v>
      </c>
      <c r="Q30" s="366">
        <v>10538</v>
      </c>
      <c r="R30" s="101">
        <v>6244</v>
      </c>
      <c r="S30" s="367">
        <v>4294</v>
      </c>
    </row>
    <row r="31" spans="1:19">
      <c r="A31" s="98" t="s">
        <v>64</v>
      </c>
      <c r="B31" s="101">
        <v>1722</v>
      </c>
      <c r="C31" s="101">
        <v>618</v>
      </c>
      <c r="D31" s="101">
        <v>1104</v>
      </c>
      <c r="E31" s="101">
        <v>872</v>
      </c>
      <c r="F31" s="101">
        <v>536</v>
      </c>
      <c r="G31" s="101">
        <v>160</v>
      </c>
      <c r="H31" s="101">
        <v>146</v>
      </c>
      <c r="I31" s="101">
        <v>60</v>
      </c>
      <c r="J31" s="101">
        <v>395</v>
      </c>
      <c r="K31" s="101">
        <v>123</v>
      </c>
      <c r="L31" s="101">
        <v>272</v>
      </c>
      <c r="M31" s="101">
        <v>5</v>
      </c>
      <c r="N31" s="101">
        <v>2</v>
      </c>
      <c r="O31" s="101">
        <v>3</v>
      </c>
      <c r="P31" s="101">
        <v>89</v>
      </c>
      <c r="Q31" s="366">
        <v>1298</v>
      </c>
      <c r="R31" s="101">
        <v>488</v>
      </c>
      <c r="S31" s="367">
        <v>810</v>
      </c>
    </row>
    <row r="32" spans="1:19">
      <c r="A32" s="97" t="s">
        <v>65</v>
      </c>
      <c r="B32" s="101">
        <v>921</v>
      </c>
      <c r="C32" s="101">
        <v>447</v>
      </c>
      <c r="D32" s="101">
        <v>474</v>
      </c>
      <c r="E32" s="101">
        <v>435</v>
      </c>
      <c r="F32" s="101">
        <v>175</v>
      </c>
      <c r="G32" s="101">
        <v>6</v>
      </c>
      <c r="H32" s="101">
        <v>3</v>
      </c>
      <c r="I32" s="101">
        <v>40</v>
      </c>
      <c r="J32" s="101">
        <v>714</v>
      </c>
      <c r="K32" s="101">
        <v>376</v>
      </c>
      <c r="L32" s="101">
        <v>338</v>
      </c>
      <c r="M32" s="101">
        <v>46</v>
      </c>
      <c r="N32" s="101">
        <v>27</v>
      </c>
      <c r="O32" s="101">
        <v>19</v>
      </c>
      <c r="P32" s="101">
        <v>71</v>
      </c>
      <c r="Q32" s="366">
        <v>176</v>
      </c>
      <c r="R32" s="101">
        <v>48</v>
      </c>
      <c r="S32" s="367">
        <v>128</v>
      </c>
    </row>
    <row r="33" spans="1:19">
      <c r="A33" s="97" t="s">
        <v>66</v>
      </c>
      <c r="B33" s="101">
        <v>4584</v>
      </c>
      <c r="C33" s="101">
        <v>2530</v>
      </c>
      <c r="D33" s="101">
        <v>2054</v>
      </c>
      <c r="E33" s="101">
        <v>2873</v>
      </c>
      <c r="F33" s="101">
        <v>1013</v>
      </c>
      <c r="G33" s="101">
        <v>50</v>
      </c>
      <c r="H33" s="101">
        <v>38</v>
      </c>
      <c r="I33" s="101">
        <v>224</v>
      </c>
      <c r="J33" s="101">
        <v>1917</v>
      </c>
      <c r="K33" s="101">
        <v>998</v>
      </c>
      <c r="L33" s="101">
        <v>919</v>
      </c>
      <c r="M33" s="101">
        <v>182</v>
      </c>
      <c r="N33" s="101">
        <v>98</v>
      </c>
      <c r="O33" s="101">
        <v>84</v>
      </c>
      <c r="P33" s="101">
        <v>305</v>
      </c>
      <c r="Q33" s="366">
        <v>2586</v>
      </c>
      <c r="R33" s="101">
        <v>1479</v>
      </c>
      <c r="S33" s="367">
        <v>1107</v>
      </c>
    </row>
    <row r="34" spans="1:19">
      <c r="A34" s="98" t="s">
        <v>67</v>
      </c>
      <c r="B34" s="101">
        <v>2089</v>
      </c>
      <c r="C34" s="101">
        <v>1038</v>
      </c>
      <c r="D34" s="101">
        <v>1051</v>
      </c>
      <c r="E34" s="101">
        <v>1480</v>
      </c>
      <c r="F34" s="101">
        <v>625</v>
      </c>
      <c r="G34" s="101">
        <v>31</v>
      </c>
      <c r="H34" s="101">
        <v>21</v>
      </c>
      <c r="I34" s="101">
        <v>50</v>
      </c>
      <c r="J34" s="101">
        <v>464</v>
      </c>
      <c r="K34" s="101">
        <v>221</v>
      </c>
      <c r="L34" s="101">
        <v>243</v>
      </c>
      <c r="M34" s="101">
        <v>16</v>
      </c>
      <c r="N34" s="101">
        <v>8</v>
      </c>
      <c r="O34" s="101">
        <v>8</v>
      </c>
      <c r="P34" s="101">
        <v>101</v>
      </c>
      <c r="Q34" s="366">
        <v>1574</v>
      </c>
      <c r="R34" s="101">
        <v>807</v>
      </c>
      <c r="S34" s="367">
        <v>767</v>
      </c>
    </row>
    <row r="35" spans="1:19">
      <c r="A35" s="98" t="s">
        <v>68</v>
      </c>
      <c r="B35" s="101">
        <v>44</v>
      </c>
      <c r="C35" s="101">
        <v>20</v>
      </c>
      <c r="D35" s="101">
        <v>24</v>
      </c>
      <c r="E35" s="101">
        <v>19</v>
      </c>
      <c r="F35" s="101">
        <v>8</v>
      </c>
      <c r="G35" s="101">
        <v>0</v>
      </c>
      <c r="H35" s="101">
        <v>0</v>
      </c>
      <c r="I35" s="101">
        <v>2</v>
      </c>
      <c r="J35" s="101">
        <v>34</v>
      </c>
      <c r="K35" s="101">
        <v>18</v>
      </c>
      <c r="L35" s="101">
        <v>16</v>
      </c>
      <c r="M35" s="101">
        <v>1</v>
      </c>
      <c r="N35" s="101">
        <v>1</v>
      </c>
      <c r="O35" s="101">
        <v>0</v>
      </c>
      <c r="P35" s="101">
        <v>3</v>
      </c>
      <c r="Q35" s="366">
        <v>9</v>
      </c>
      <c r="R35" s="101">
        <v>0</v>
      </c>
      <c r="S35" s="367">
        <v>9</v>
      </c>
    </row>
    <row r="36" spans="1:19">
      <c r="A36" s="98" t="s">
        <v>69</v>
      </c>
      <c r="B36" s="101">
        <v>1865</v>
      </c>
      <c r="C36" s="101">
        <v>941</v>
      </c>
      <c r="D36" s="101">
        <v>924</v>
      </c>
      <c r="E36" s="101">
        <v>1534</v>
      </c>
      <c r="F36" s="101">
        <v>690</v>
      </c>
      <c r="G36" s="101">
        <v>6</v>
      </c>
      <c r="H36" s="101">
        <v>6</v>
      </c>
      <c r="I36" s="101">
        <v>58</v>
      </c>
      <c r="J36" s="101">
        <v>405</v>
      </c>
      <c r="K36" s="101">
        <v>219</v>
      </c>
      <c r="L36" s="101">
        <v>186</v>
      </c>
      <c r="M36" s="101">
        <v>14</v>
      </c>
      <c r="N36" s="101">
        <v>5</v>
      </c>
      <c r="O36" s="101">
        <v>9</v>
      </c>
      <c r="P36" s="101">
        <v>98</v>
      </c>
      <c r="Q36" s="366">
        <v>1420</v>
      </c>
      <c r="R36" s="101">
        <v>705</v>
      </c>
      <c r="S36" s="367">
        <v>715</v>
      </c>
    </row>
    <row r="37" spans="1:19">
      <c r="A37" s="98" t="s">
        <v>70</v>
      </c>
      <c r="B37" s="101">
        <v>916</v>
      </c>
      <c r="C37" s="101">
        <v>465</v>
      </c>
      <c r="D37" s="101">
        <v>451</v>
      </c>
      <c r="E37" s="101">
        <v>641</v>
      </c>
      <c r="F37" s="101">
        <v>278</v>
      </c>
      <c r="G37" s="101">
        <v>5</v>
      </c>
      <c r="H37" s="101">
        <v>2</v>
      </c>
      <c r="I37" s="101">
        <v>36</v>
      </c>
      <c r="J37" s="101">
        <v>320</v>
      </c>
      <c r="K37" s="101">
        <v>150</v>
      </c>
      <c r="L37" s="101">
        <v>170</v>
      </c>
      <c r="M37" s="101">
        <v>16</v>
      </c>
      <c r="N37" s="101">
        <v>8</v>
      </c>
      <c r="O37" s="101">
        <v>8</v>
      </c>
      <c r="P37" s="101">
        <v>46</v>
      </c>
      <c r="Q37" s="366">
        <v>586</v>
      </c>
      <c r="R37" s="101">
        <v>312</v>
      </c>
      <c r="S37" s="367">
        <v>274</v>
      </c>
    </row>
    <row r="38" spans="1:19">
      <c r="A38" s="98" t="s">
        <v>71</v>
      </c>
      <c r="B38" s="101">
        <v>382</v>
      </c>
      <c r="C38" s="101">
        <v>256</v>
      </c>
      <c r="D38" s="101">
        <v>126</v>
      </c>
      <c r="E38" s="101">
        <v>270</v>
      </c>
      <c r="F38" s="101">
        <v>56</v>
      </c>
      <c r="G38" s="101">
        <v>3</v>
      </c>
      <c r="H38" s="101">
        <v>0</v>
      </c>
      <c r="I38" s="101">
        <v>7</v>
      </c>
      <c r="J38" s="101">
        <v>78</v>
      </c>
      <c r="K38" s="101">
        <v>42</v>
      </c>
      <c r="L38" s="101">
        <v>36</v>
      </c>
      <c r="M38" s="101">
        <v>1</v>
      </c>
      <c r="N38" s="101">
        <v>0</v>
      </c>
      <c r="O38" s="101">
        <v>1</v>
      </c>
      <c r="P38" s="101">
        <v>15</v>
      </c>
      <c r="Q38" s="366">
        <v>296</v>
      </c>
      <c r="R38" s="101">
        <v>208</v>
      </c>
      <c r="S38" s="367">
        <v>88</v>
      </c>
    </row>
    <row r="39" spans="1:19">
      <c r="A39" s="98" t="s">
        <v>72</v>
      </c>
      <c r="B39" s="101">
        <v>141</v>
      </c>
      <c r="C39" s="101">
        <v>54</v>
      </c>
      <c r="D39" s="101">
        <v>87</v>
      </c>
      <c r="E39" s="101">
        <v>75</v>
      </c>
      <c r="F39" s="101">
        <v>41</v>
      </c>
      <c r="G39" s="101">
        <v>1</v>
      </c>
      <c r="H39" s="101">
        <v>0</v>
      </c>
      <c r="I39" s="101">
        <v>3</v>
      </c>
      <c r="J39" s="101">
        <v>38</v>
      </c>
      <c r="K39" s="101">
        <v>12</v>
      </c>
      <c r="L39" s="101">
        <v>26</v>
      </c>
      <c r="M39" s="101">
        <v>1</v>
      </c>
      <c r="N39" s="101">
        <v>0</v>
      </c>
      <c r="O39" s="101">
        <v>1</v>
      </c>
      <c r="P39" s="101">
        <v>4</v>
      </c>
      <c r="Q39" s="366">
        <v>102</v>
      </c>
      <c r="R39" s="101">
        <v>40</v>
      </c>
      <c r="S39" s="367">
        <v>62</v>
      </c>
    </row>
    <row r="40" spans="1:19">
      <c r="A40" s="98" t="s">
        <v>73</v>
      </c>
      <c r="B40" s="101">
        <v>322</v>
      </c>
      <c r="C40" s="101">
        <v>103</v>
      </c>
      <c r="D40" s="101">
        <v>219</v>
      </c>
      <c r="E40" s="101">
        <v>200</v>
      </c>
      <c r="F40" s="101">
        <v>134</v>
      </c>
      <c r="G40" s="101">
        <v>6</v>
      </c>
      <c r="H40" s="101">
        <v>6</v>
      </c>
      <c r="I40" s="101">
        <v>19</v>
      </c>
      <c r="J40" s="101">
        <v>79</v>
      </c>
      <c r="K40" s="101">
        <v>28</v>
      </c>
      <c r="L40" s="101">
        <v>51</v>
      </c>
      <c r="M40" s="101">
        <v>2</v>
      </c>
      <c r="N40" s="101">
        <v>1</v>
      </c>
      <c r="O40" s="101">
        <v>1</v>
      </c>
      <c r="P40" s="101">
        <v>21</v>
      </c>
      <c r="Q40" s="366">
        <v>241</v>
      </c>
      <c r="R40" s="101">
        <v>71</v>
      </c>
      <c r="S40" s="367">
        <v>170</v>
      </c>
    </row>
    <row r="41" spans="1:19">
      <c r="A41" s="98" t="s">
        <v>74</v>
      </c>
      <c r="B41" s="101">
        <v>296</v>
      </c>
      <c r="C41" s="101">
        <v>108</v>
      </c>
      <c r="D41" s="101">
        <v>188</v>
      </c>
      <c r="E41" s="101">
        <v>159</v>
      </c>
      <c r="F41" s="101">
        <v>84</v>
      </c>
      <c r="G41" s="101">
        <v>4</v>
      </c>
      <c r="H41" s="101">
        <v>3</v>
      </c>
      <c r="I41" s="101">
        <v>7</v>
      </c>
      <c r="J41" s="101">
        <v>79</v>
      </c>
      <c r="K41" s="101">
        <v>27</v>
      </c>
      <c r="L41" s="101">
        <v>52</v>
      </c>
      <c r="M41" s="101">
        <v>1</v>
      </c>
      <c r="N41" s="101">
        <v>0</v>
      </c>
      <c r="O41" s="101">
        <v>1</v>
      </c>
      <c r="P41" s="101">
        <v>6</v>
      </c>
      <c r="Q41" s="366">
        <v>218</v>
      </c>
      <c r="R41" s="101">
        <v>81</v>
      </c>
      <c r="S41" s="367">
        <v>137</v>
      </c>
    </row>
    <row r="42" spans="1:19">
      <c r="A42" s="96" t="s">
        <v>75</v>
      </c>
      <c r="B42" s="71">
        <f>SUM(B43:B45)</f>
        <v>491</v>
      </c>
      <c r="C42" s="71">
        <f t="shared" ref="C42:S42" si="0">SUM(C43:C45)</f>
        <v>259</v>
      </c>
      <c r="D42" s="71">
        <f t="shared" si="0"/>
        <v>232</v>
      </c>
      <c r="E42" s="71">
        <f t="shared" si="0"/>
        <v>196</v>
      </c>
      <c r="F42" s="71">
        <f t="shared" si="0"/>
        <v>74</v>
      </c>
      <c r="G42" s="71">
        <f t="shared" si="0"/>
        <v>3</v>
      </c>
      <c r="H42" s="71">
        <f t="shared" si="0"/>
        <v>0</v>
      </c>
      <c r="I42" s="71">
        <f t="shared" si="0"/>
        <v>13</v>
      </c>
      <c r="J42" s="71">
        <f t="shared" si="0"/>
        <v>269</v>
      </c>
      <c r="K42" s="71">
        <f t="shared" si="0"/>
        <v>135</v>
      </c>
      <c r="L42" s="71">
        <f t="shared" si="0"/>
        <v>134</v>
      </c>
      <c r="M42" s="71">
        <f t="shared" si="0"/>
        <v>35</v>
      </c>
      <c r="N42" s="71">
        <f t="shared" si="0"/>
        <v>18</v>
      </c>
      <c r="O42" s="71">
        <f t="shared" si="0"/>
        <v>17</v>
      </c>
      <c r="P42" s="71">
        <f t="shared" si="0"/>
        <v>29</v>
      </c>
      <c r="Q42" s="304">
        <f t="shared" si="0"/>
        <v>206</v>
      </c>
      <c r="R42" s="71">
        <f t="shared" si="0"/>
        <v>113</v>
      </c>
      <c r="S42" s="301">
        <f t="shared" si="0"/>
        <v>93</v>
      </c>
    </row>
    <row r="43" spans="1:19">
      <c r="A43" s="97" t="s">
        <v>76</v>
      </c>
      <c r="B43" s="101">
        <v>135</v>
      </c>
      <c r="C43" s="101">
        <v>73</v>
      </c>
      <c r="D43" s="101">
        <v>62</v>
      </c>
      <c r="E43" s="101">
        <v>50</v>
      </c>
      <c r="F43" s="101">
        <v>21</v>
      </c>
      <c r="G43" s="101">
        <v>1</v>
      </c>
      <c r="H43" s="101">
        <v>0</v>
      </c>
      <c r="I43" s="101">
        <v>1</v>
      </c>
      <c r="J43" s="101">
        <v>33</v>
      </c>
      <c r="K43" s="101">
        <v>21</v>
      </c>
      <c r="L43" s="101">
        <v>12</v>
      </c>
      <c r="M43" s="101">
        <v>2</v>
      </c>
      <c r="N43" s="101">
        <v>1</v>
      </c>
      <c r="O43" s="101">
        <v>1</v>
      </c>
      <c r="P43" s="101">
        <v>6</v>
      </c>
      <c r="Q43" s="366">
        <v>97</v>
      </c>
      <c r="R43" s="101">
        <v>49</v>
      </c>
      <c r="S43" s="367">
        <v>48</v>
      </c>
    </row>
    <row r="44" spans="1:19">
      <c r="A44" s="97" t="s">
        <v>77</v>
      </c>
      <c r="B44" s="101">
        <v>100</v>
      </c>
      <c r="C44" s="101">
        <v>44</v>
      </c>
      <c r="D44" s="101">
        <v>56</v>
      </c>
      <c r="E44" s="101">
        <v>36</v>
      </c>
      <c r="F44" s="101">
        <v>21</v>
      </c>
      <c r="G44" s="101">
        <v>0</v>
      </c>
      <c r="H44" s="101">
        <v>0</v>
      </c>
      <c r="I44" s="101">
        <v>7</v>
      </c>
      <c r="J44" s="101">
        <v>79</v>
      </c>
      <c r="K44" s="101">
        <v>31</v>
      </c>
      <c r="L44" s="101">
        <v>48</v>
      </c>
      <c r="M44" s="101">
        <v>16</v>
      </c>
      <c r="N44" s="101">
        <v>7</v>
      </c>
      <c r="O44" s="101">
        <v>9</v>
      </c>
      <c r="P44" s="101">
        <v>13</v>
      </c>
      <c r="Q44" s="366">
        <v>15</v>
      </c>
      <c r="R44" s="101">
        <v>9</v>
      </c>
      <c r="S44" s="367">
        <v>6</v>
      </c>
    </row>
    <row r="45" spans="1:19">
      <c r="A45" s="97" t="s">
        <v>78</v>
      </c>
      <c r="B45" s="101">
        <v>256</v>
      </c>
      <c r="C45" s="101">
        <v>142</v>
      </c>
      <c r="D45" s="101">
        <v>114</v>
      </c>
      <c r="E45" s="101">
        <v>110</v>
      </c>
      <c r="F45" s="101">
        <v>32</v>
      </c>
      <c r="G45" s="101">
        <v>2</v>
      </c>
      <c r="H45" s="101">
        <v>0</v>
      </c>
      <c r="I45" s="101">
        <v>5</v>
      </c>
      <c r="J45" s="101">
        <v>157</v>
      </c>
      <c r="K45" s="101">
        <v>83</v>
      </c>
      <c r="L45" s="101">
        <v>74</v>
      </c>
      <c r="M45" s="101">
        <v>17</v>
      </c>
      <c r="N45" s="101">
        <v>10</v>
      </c>
      <c r="O45" s="101">
        <v>7</v>
      </c>
      <c r="P45" s="101">
        <v>10</v>
      </c>
      <c r="Q45" s="366">
        <v>94</v>
      </c>
      <c r="R45" s="101">
        <v>55</v>
      </c>
      <c r="S45" s="367">
        <v>39</v>
      </c>
    </row>
    <row r="46" spans="1:19">
      <c r="A46" s="96" t="s">
        <v>79</v>
      </c>
      <c r="B46" s="71">
        <f>SUM(B47:B49)</f>
        <v>3538</v>
      </c>
      <c r="C46" s="71">
        <f t="shared" ref="C46:S46" si="1">SUM(C47:C49)</f>
        <v>1690</v>
      </c>
      <c r="D46" s="71">
        <f t="shared" si="1"/>
        <v>1848</v>
      </c>
      <c r="E46" s="71">
        <f t="shared" si="1"/>
        <v>364</v>
      </c>
      <c r="F46" s="71">
        <f t="shared" si="1"/>
        <v>116</v>
      </c>
      <c r="G46" s="71">
        <f t="shared" si="1"/>
        <v>2</v>
      </c>
      <c r="H46" s="71">
        <f t="shared" si="1"/>
        <v>1</v>
      </c>
      <c r="I46" s="71">
        <f t="shared" si="1"/>
        <v>700</v>
      </c>
      <c r="J46" s="71">
        <f t="shared" si="1"/>
        <v>1698</v>
      </c>
      <c r="K46" s="71">
        <f t="shared" si="1"/>
        <v>979</v>
      </c>
      <c r="L46" s="71">
        <f t="shared" si="1"/>
        <v>719</v>
      </c>
      <c r="M46" s="71">
        <f t="shared" si="1"/>
        <v>196</v>
      </c>
      <c r="N46" s="71">
        <f t="shared" si="1"/>
        <v>108</v>
      </c>
      <c r="O46" s="71">
        <f t="shared" si="1"/>
        <v>88</v>
      </c>
      <c r="P46" s="71">
        <f t="shared" si="1"/>
        <v>924</v>
      </c>
      <c r="Q46" s="304">
        <f t="shared" si="1"/>
        <v>1616</v>
      </c>
      <c r="R46" s="71">
        <f t="shared" si="1"/>
        <v>551</v>
      </c>
      <c r="S46" s="301">
        <f t="shared" si="1"/>
        <v>1065</v>
      </c>
    </row>
    <row r="47" spans="1:19">
      <c r="A47" s="98" t="s">
        <v>80</v>
      </c>
      <c r="B47" s="101">
        <v>1787</v>
      </c>
      <c r="C47" s="101">
        <v>900</v>
      </c>
      <c r="D47" s="101">
        <v>887</v>
      </c>
      <c r="E47" s="101">
        <v>223</v>
      </c>
      <c r="F47" s="101">
        <v>73</v>
      </c>
      <c r="G47" s="101">
        <v>1</v>
      </c>
      <c r="H47" s="101">
        <v>0</v>
      </c>
      <c r="I47" s="101">
        <v>425</v>
      </c>
      <c r="J47" s="101">
        <v>969</v>
      </c>
      <c r="K47" s="101">
        <v>583</v>
      </c>
      <c r="L47" s="101">
        <v>386</v>
      </c>
      <c r="M47" s="101">
        <v>142</v>
      </c>
      <c r="N47" s="101">
        <v>80</v>
      </c>
      <c r="O47" s="101">
        <v>62</v>
      </c>
      <c r="P47" s="101">
        <v>515</v>
      </c>
      <c r="Q47" s="366">
        <v>728</v>
      </c>
      <c r="R47" s="101">
        <v>248</v>
      </c>
      <c r="S47" s="367">
        <v>480</v>
      </c>
    </row>
    <row r="48" spans="1:19">
      <c r="A48" s="98" t="s">
        <v>81</v>
      </c>
      <c r="B48" s="101">
        <v>508</v>
      </c>
      <c r="C48" s="101">
        <v>227</v>
      </c>
      <c r="D48" s="101">
        <v>281</v>
      </c>
      <c r="E48" s="101">
        <v>78</v>
      </c>
      <c r="F48" s="101">
        <v>26</v>
      </c>
      <c r="G48" s="101">
        <v>1</v>
      </c>
      <c r="H48" s="101">
        <v>1</v>
      </c>
      <c r="I48" s="101">
        <v>84</v>
      </c>
      <c r="J48" s="101">
        <v>408</v>
      </c>
      <c r="K48" s="101">
        <v>219</v>
      </c>
      <c r="L48" s="101">
        <v>189</v>
      </c>
      <c r="M48" s="101">
        <v>30</v>
      </c>
      <c r="N48" s="101">
        <v>19</v>
      </c>
      <c r="O48" s="101">
        <v>11</v>
      </c>
      <c r="P48" s="101">
        <v>148</v>
      </c>
      <c r="Q48" s="366">
        <v>36</v>
      </c>
      <c r="R48" s="101">
        <v>-33</v>
      </c>
      <c r="S48" s="367">
        <v>69</v>
      </c>
    </row>
    <row r="49" spans="1:19">
      <c r="A49" s="98" t="s">
        <v>82</v>
      </c>
      <c r="B49" s="101">
        <v>1243</v>
      </c>
      <c r="C49" s="101">
        <v>563</v>
      </c>
      <c r="D49" s="101">
        <v>680</v>
      </c>
      <c r="E49" s="101">
        <v>63</v>
      </c>
      <c r="F49" s="101">
        <v>17</v>
      </c>
      <c r="G49" s="101">
        <v>0</v>
      </c>
      <c r="H49" s="101">
        <v>0</v>
      </c>
      <c r="I49" s="101">
        <v>191</v>
      </c>
      <c r="J49" s="101">
        <v>321</v>
      </c>
      <c r="K49" s="101">
        <v>177</v>
      </c>
      <c r="L49" s="101">
        <v>144</v>
      </c>
      <c r="M49" s="101">
        <v>24</v>
      </c>
      <c r="N49" s="101">
        <v>9</v>
      </c>
      <c r="O49" s="101">
        <v>15</v>
      </c>
      <c r="P49" s="101">
        <v>261</v>
      </c>
      <c r="Q49" s="366">
        <v>852</v>
      </c>
      <c r="R49" s="101">
        <v>336</v>
      </c>
      <c r="S49" s="367">
        <v>516</v>
      </c>
    </row>
    <row r="50" spans="1:19">
      <c r="A50" s="96" t="s">
        <v>83</v>
      </c>
      <c r="B50" s="71">
        <f>SUM(B51:B60)</f>
        <v>8149</v>
      </c>
      <c r="C50" s="71">
        <f t="shared" ref="C50:S50" si="2">SUM(C51:C60)</f>
        <v>3477</v>
      </c>
      <c r="D50" s="71">
        <f t="shared" si="2"/>
        <v>4672</v>
      </c>
      <c r="E50" s="71">
        <f t="shared" si="2"/>
        <v>1039</v>
      </c>
      <c r="F50" s="71">
        <f t="shared" si="2"/>
        <v>418</v>
      </c>
      <c r="G50" s="71">
        <f t="shared" si="2"/>
        <v>4</v>
      </c>
      <c r="H50" s="71">
        <f t="shared" si="2"/>
        <v>1</v>
      </c>
      <c r="I50" s="71">
        <f t="shared" si="2"/>
        <v>1017</v>
      </c>
      <c r="J50" s="71">
        <f t="shared" si="2"/>
        <v>2539</v>
      </c>
      <c r="K50" s="71">
        <f t="shared" si="2"/>
        <v>1241</v>
      </c>
      <c r="L50" s="71">
        <f t="shared" si="2"/>
        <v>1298</v>
      </c>
      <c r="M50" s="71">
        <f t="shared" si="2"/>
        <v>118</v>
      </c>
      <c r="N50" s="71">
        <f t="shared" si="2"/>
        <v>68</v>
      </c>
      <c r="O50" s="71">
        <f t="shared" si="2"/>
        <v>50</v>
      </c>
      <c r="P50" s="71">
        <f t="shared" si="2"/>
        <v>1372</v>
      </c>
      <c r="Q50" s="304">
        <f t="shared" si="2"/>
        <v>5255</v>
      </c>
      <c r="R50" s="71">
        <f t="shared" si="2"/>
        <v>2018</v>
      </c>
      <c r="S50" s="301">
        <f t="shared" si="2"/>
        <v>3239</v>
      </c>
    </row>
    <row r="51" spans="1:19">
      <c r="A51" s="98" t="s">
        <v>84</v>
      </c>
      <c r="B51" s="101">
        <v>102</v>
      </c>
      <c r="C51" s="101">
        <v>47</v>
      </c>
      <c r="D51" s="101">
        <v>55</v>
      </c>
      <c r="E51" s="101">
        <v>6</v>
      </c>
      <c r="F51" s="101">
        <v>4</v>
      </c>
      <c r="G51" s="101">
        <v>0</v>
      </c>
      <c r="H51" s="101">
        <v>0</v>
      </c>
      <c r="I51" s="101">
        <v>10</v>
      </c>
      <c r="J51" s="101">
        <v>35</v>
      </c>
      <c r="K51" s="101">
        <v>19</v>
      </c>
      <c r="L51" s="101">
        <v>16</v>
      </c>
      <c r="M51" s="101">
        <v>0</v>
      </c>
      <c r="N51" s="101">
        <v>0</v>
      </c>
      <c r="O51" s="101">
        <v>0</v>
      </c>
      <c r="P51" s="101">
        <v>14</v>
      </c>
      <c r="Q51" s="366">
        <v>63</v>
      </c>
      <c r="R51" s="101">
        <v>26</v>
      </c>
      <c r="S51" s="367">
        <v>37</v>
      </c>
    </row>
    <row r="52" spans="1:19">
      <c r="A52" s="98" t="s">
        <v>85</v>
      </c>
      <c r="B52" s="101">
        <v>1967</v>
      </c>
      <c r="C52" s="101">
        <v>924</v>
      </c>
      <c r="D52" s="101">
        <v>1043</v>
      </c>
      <c r="E52" s="101">
        <v>315</v>
      </c>
      <c r="F52" s="101">
        <v>133</v>
      </c>
      <c r="G52" s="101">
        <v>0</v>
      </c>
      <c r="H52" s="101">
        <v>0</v>
      </c>
      <c r="I52" s="101">
        <v>495</v>
      </c>
      <c r="J52" s="101">
        <v>912</v>
      </c>
      <c r="K52" s="101">
        <v>516</v>
      </c>
      <c r="L52" s="101">
        <v>396</v>
      </c>
      <c r="M52" s="101">
        <v>70</v>
      </c>
      <c r="N52" s="101">
        <v>40</v>
      </c>
      <c r="O52" s="101">
        <v>30</v>
      </c>
      <c r="P52" s="101">
        <v>618</v>
      </c>
      <c r="Q52" s="366">
        <v>932</v>
      </c>
      <c r="R52" s="101">
        <v>325</v>
      </c>
      <c r="S52" s="367">
        <v>607</v>
      </c>
    </row>
    <row r="53" spans="1:19">
      <c r="A53" s="98" t="s">
        <v>86</v>
      </c>
      <c r="B53" s="101">
        <v>660</v>
      </c>
      <c r="C53" s="101">
        <v>319</v>
      </c>
      <c r="D53" s="101">
        <v>341</v>
      </c>
      <c r="E53" s="101">
        <v>97</v>
      </c>
      <c r="F53" s="101">
        <v>42</v>
      </c>
      <c r="G53" s="101">
        <v>2</v>
      </c>
      <c r="H53" s="101">
        <v>1</v>
      </c>
      <c r="I53" s="101">
        <v>102</v>
      </c>
      <c r="J53" s="101">
        <v>271</v>
      </c>
      <c r="K53" s="101">
        <v>154</v>
      </c>
      <c r="L53" s="101">
        <v>117</v>
      </c>
      <c r="M53" s="101">
        <v>4</v>
      </c>
      <c r="N53" s="101">
        <v>1</v>
      </c>
      <c r="O53" s="101">
        <v>3</v>
      </c>
      <c r="P53" s="101">
        <v>128</v>
      </c>
      <c r="Q53" s="366">
        <v>363</v>
      </c>
      <c r="R53" s="101">
        <v>146</v>
      </c>
      <c r="S53" s="367">
        <v>217</v>
      </c>
    </row>
    <row r="54" spans="1:19">
      <c r="A54" s="98" t="s">
        <v>87</v>
      </c>
      <c r="B54" s="101">
        <v>67</v>
      </c>
      <c r="C54" s="101">
        <v>32</v>
      </c>
      <c r="D54" s="101">
        <v>35</v>
      </c>
      <c r="E54" s="101">
        <v>2</v>
      </c>
      <c r="F54" s="101">
        <v>0</v>
      </c>
      <c r="G54" s="101">
        <v>0</v>
      </c>
      <c r="H54" s="101">
        <v>0</v>
      </c>
      <c r="I54" s="101">
        <v>6</v>
      </c>
      <c r="J54" s="101">
        <v>20</v>
      </c>
      <c r="K54" s="101">
        <v>11</v>
      </c>
      <c r="L54" s="101">
        <v>9</v>
      </c>
      <c r="M54" s="101">
        <v>1</v>
      </c>
      <c r="N54" s="101">
        <v>0</v>
      </c>
      <c r="O54" s="101">
        <v>1</v>
      </c>
      <c r="P54" s="101">
        <v>9</v>
      </c>
      <c r="Q54" s="366">
        <v>44</v>
      </c>
      <c r="R54" s="101">
        <v>19</v>
      </c>
      <c r="S54" s="367">
        <v>25</v>
      </c>
    </row>
    <row r="55" spans="1:19">
      <c r="A55" s="98" t="s">
        <v>88</v>
      </c>
      <c r="B55" s="101">
        <v>2253</v>
      </c>
      <c r="C55" s="101">
        <v>1124</v>
      </c>
      <c r="D55" s="101">
        <v>1129</v>
      </c>
      <c r="E55" s="101">
        <v>126</v>
      </c>
      <c r="F55" s="101">
        <v>22</v>
      </c>
      <c r="G55" s="101">
        <v>1</v>
      </c>
      <c r="H55" s="101">
        <v>0</v>
      </c>
      <c r="I55" s="101">
        <v>216</v>
      </c>
      <c r="J55" s="101">
        <v>206</v>
      </c>
      <c r="K55" s="101">
        <v>134</v>
      </c>
      <c r="L55" s="101">
        <v>72</v>
      </c>
      <c r="M55" s="101">
        <v>20</v>
      </c>
      <c r="N55" s="101">
        <v>14</v>
      </c>
      <c r="O55" s="101">
        <v>6</v>
      </c>
      <c r="P55" s="101">
        <v>343</v>
      </c>
      <c r="Q55" s="366">
        <v>1920</v>
      </c>
      <c r="R55" s="101">
        <v>917</v>
      </c>
      <c r="S55" s="367">
        <v>1003</v>
      </c>
    </row>
    <row r="56" spans="1:19">
      <c r="A56" s="98" t="s">
        <v>89</v>
      </c>
      <c r="B56" s="101">
        <v>84</v>
      </c>
      <c r="C56" s="101">
        <v>23</v>
      </c>
      <c r="D56" s="101">
        <v>61</v>
      </c>
      <c r="E56" s="101">
        <v>16</v>
      </c>
      <c r="F56" s="101">
        <v>6</v>
      </c>
      <c r="G56" s="101">
        <v>0</v>
      </c>
      <c r="H56" s="101">
        <v>0</v>
      </c>
      <c r="I56" s="101">
        <v>8</v>
      </c>
      <c r="J56" s="101">
        <v>34</v>
      </c>
      <c r="K56" s="101">
        <v>16</v>
      </c>
      <c r="L56" s="101">
        <v>18</v>
      </c>
      <c r="M56" s="101">
        <v>0</v>
      </c>
      <c r="N56" s="101">
        <v>0</v>
      </c>
      <c r="O56" s="101">
        <v>0</v>
      </c>
      <c r="P56" s="101">
        <v>13</v>
      </c>
      <c r="Q56" s="366">
        <v>45</v>
      </c>
      <c r="R56" s="101">
        <v>4</v>
      </c>
      <c r="S56" s="367">
        <v>41</v>
      </c>
    </row>
    <row r="57" spans="1:19">
      <c r="A57" s="98" t="s">
        <v>90</v>
      </c>
      <c r="B57" s="101">
        <v>2048</v>
      </c>
      <c r="C57" s="101">
        <v>729</v>
      </c>
      <c r="D57" s="101">
        <v>1319</v>
      </c>
      <c r="E57" s="101">
        <v>333</v>
      </c>
      <c r="F57" s="101">
        <v>143</v>
      </c>
      <c r="G57" s="101">
        <v>0</v>
      </c>
      <c r="H57" s="101">
        <v>0</v>
      </c>
      <c r="I57" s="101">
        <v>118</v>
      </c>
      <c r="J57" s="101">
        <v>805</v>
      </c>
      <c r="K57" s="101">
        <v>309</v>
      </c>
      <c r="L57" s="101">
        <v>496</v>
      </c>
      <c r="M57" s="101">
        <v>20</v>
      </c>
      <c r="N57" s="101">
        <v>12</v>
      </c>
      <c r="O57" s="101">
        <v>8</v>
      </c>
      <c r="P57" s="101">
        <v>157</v>
      </c>
      <c r="Q57" s="366">
        <v>1204</v>
      </c>
      <c r="R57" s="101">
        <v>400</v>
      </c>
      <c r="S57" s="367">
        <v>804</v>
      </c>
    </row>
    <row r="58" spans="1:19">
      <c r="A58" s="98" t="s">
        <v>91</v>
      </c>
      <c r="B58" s="101">
        <v>811</v>
      </c>
      <c r="C58" s="101">
        <v>234</v>
      </c>
      <c r="D58" s="101">
        <v>577</v>
      </c>
      <c r="E58" s="101">
        <v>123</v>
      </c>
      <c r="F58" s="101">
        <v>57</v>
      </c>
      <c r="G58" s="101">
        <v>1</v>
      </c>
      <c r="H58" s="101">
        <v>0</v>
      </c>
      <c r="I58" s="101">
        <v>57</v>
      </c>
      <c r="J58" s="101">
        <v>224</v>
      </c>
      <c r="K58" s="101">
        <v>68</v>
      </c>
      <c r="L58" s="101">
        <v>156</v>
      </c>
      <c r="M58" s="101">
        <v>3</v>
      </c>
      <c r="N58" s="101">
        <v>1</v>
      </c>
      <c r="O58" s="101">
        <v>2</v>
      </c>
      <c r="P58" s="101">
        <v>77</v>
      </c>
      <c r="Q58" s="366">
        <v>567</v>
      </c>
      <c r="R58" s="101">
        <v>152</v>
      </c>
      <c r="S58" s="367">
        <v>415</v>
      </c>
    </row>
    <row r="59" spans="1:19">
      <c r="A59" s="98" t="s">
        <v>92</v>
      </c>
      <c r="B59" s="101">
        <v>140</v>
      </c>
      <c r="C59" s="101">
        <v>36</v>
      </c>
      <c r="D59" s="101">
        <v>104</v>
      </c>
      <c r="E59" s="101">
        <v>20</v>
      </c>
      <c r="F59" s="101">
        <v>11</v>
      </c>
      <c r="G59" s="101">
        <v>0</v>
      </c>
      <c r="H59" s="101">
        <v>0</v>
      </c>
      <c r="I59" s="101">
        <v>5</v>
      </c>
      <c r="J59" s="101">
        <v>29</v>
      </c>
      <c r="K59" s="101">
        <v>11</v>
      </c>
      <c r="L59" s="101">
        <v>18</v>
      </c>
      <c r="M59" s="101">
        <v>0</v>
      </c>
      <c r="N59" s="101">
        <v>0</v>
      </c>
      <c r="O59" s="101">
        <v>0</v>
      </c>
      <c r="P59" s="101">
        <v>10</v>
      </c>
      <c r="Q59" s="366">
        <v>106</v>
      </c>
      <c r="R59" s="101">
        <v>23</v>
      </c>
      <c r="S59" s="367">
        <v>83</v>
      </c>
    </row>
    <row r="60" spans="1:19">
      <c r="A60" s="98" t="s">
        <v>93</v>
      </c>
      <c r="B60" s="101">
        <v>17</v>
      </c>
      <c r="C60" s="101">
        <v>9</v>
      </c>
      <c r="D60" s="101">
        <v>8</v>
      </c>
      <c r="E60" s="101">
        <v>1</v>
      </c>
      <c r="F60" s="101">
        <v>0</v>
      </c>
      <c r="G60" s="101">
        <v>0</v>
      </c>
      <c r="H60" s="101">
        <v>0</v>
      </c>
      <c r="I60" s="101">
        <v>0</v>
      </c>
      <c r="J60" s="101">
        <v>3</v>
      </c>
      <c r="K60" s="101">
        <v>3</v>
      </c>
      <c r="L60" s="101">
        <v>0</v>
      </c>
      <c r="M60" s="101">
        <v>0</v>
      </c>
      <c r="N60" s="101">
        <v>0</v>
      </c>
      <c r="O60" s="101">
        <v>0</v>
      </c>
      <c r="P60" s="101">
        <v>3</v>
      </c>
      <c r="Q60" s="366">
        <v>11</v>
      </c>
      <c r="R60" s="101">
        <v>6</v>
      </c>
      <c r="S60" s="367">
        <v>7</v>
      </c>
    </row>
    <row r="61" spans="1:19">
      <c r="A61" s="96" t="s">
        <v>94</v>
      </c>
      <c r="B61" s="71">
        <v>7392</v>
      </c>
      <c r="C61" s="71">
        <v>3762</v>
      </c>
      <c r="D61" s="71">
        <v>3630</v>
      </c>
      <c r="E61" s="71">
        <v>737</v>
      </c>
      <c r="F61" s="71">
        <v>260</v>
      </c>
      <c r="G61" s="71">
        <v>3</v>
      </c>
      <c r="H61" s="71">
        <v>1</v>
      </c>
      <c r="I61" s="71">
        <v>618</v>
      </c>
      <c r="J61" s="71">
        <v>1527</v>
      </c>
      <c r="K61" s="71">
        <v>863</v>
      </c>
      <c r="L61" s="71">
        <v>664</v>
      </c>
      <c r="M61" s="71">
        <v>75</v>
      </c>
      <c r="N61" s="71">
        <v>37</v>
      </c>
      <c r="O61" s="71">
        <v>38</v>
      </c>
      <c r="P61" s="71">
        <v>875</v>
      </c>
      <c r="Q61" s="304">
        <v>5608</v>
      </c>
      <c r="R61" s="71">
        <v>2729</v>
      </c>
      <c r="S61" s="301">
        <v>2879</v>
      </c>
    </row>
    <row r="62" spans="1:19">
      <c r="A62" s="96" t="s">
        <v>95</v>
      </c>
      <c r="B62" s="71">
        <v>10762</v>
      </c>
      <c r="C62" s="71">
        <v>4496</v>
      </c>
      <c r="D62" s="71">
        <v>6266</v>
      </c>
      <c r="E62" s="71">
        <v>2197</v>
      </c>
      <c r="F62" s="71">
        <v>779</v>
      </c>
      <c r="G62" s="71">
        <v>8</v>
      </c>
      <c r="H62" s="71">
        <v>5</v>
      </c>
      <c r="I62" s="71">
        <v>748</v>
      </c>
      <c r="J62" s="71">
        <v>6161</v>
      </c>
      <c r="K62" s="71">
        <v>2770</v>
      </c>
      <c r="L62" s="71">
        <v>3391</v>
      </c>
      <c r="M62" s="71">
        <v>187</v>
      </c>
      <c r="N62" s="71">
        <v>102</v>
      </c>
      <c r="O62" s="71">
        <v>85</v>
      </c>
      <c r="P62" s="71">
        <v>1070</v>
      </c>
      <c r="Q62" s="304">
        <v>4279</v>
      </c>
      <c r="R62" s="71">
        <v>1574</v>
      </c>
      <c r="S62" s="301">
        <v>2705</v>
      </c>
    </row>
    <row r="63" spans="1:19">
      <c r="A63" s="96" t="s">
        <v>96</v>
      </c>
      <c r="B63" s="71">
        <v>5239</v>
      </c>
      <c r="C63" s="71">
        <v>2470</v>
      </c>
      <c r="D63" s="71">
        <v>2769</v>
      </c>
      <c r="E63" s="71">
        <v>1558</v>
      </c>
      <c r="F63" s="71">
        <v>554</v>
      </c>
      <c r="G63" s="71">
        <v>4</v>
      </c>
      <c r="H63" s="71">
        <v>2</v>
      </c>
      <c r="I63" s="71">
        <v>226</v>
      </c>
      <c r="J63" s="71">
        <v>3777</v>
      </c>
      <c r="K63" s="71">
        <v>1826</v>
      </c>
      <c r="L63" s="71">
        <v>1951</v>
      </c>
      <c r="M63" s="71">
        <v>128</v>
      </c>
      <c r="N63" s="71">
        <v>71</v>
      </c>
      <c r="O63" s="71">
        <v>57</v>
      </c>
      <c r="P63" s="71">
        <v>371</v>
      </c>
      <c r="Q63" s="304">
        <v>1317</v>
      </c>
      <c r="R63" s="71">
        <v>574</v>
      </c>
      <c r="S63" s="301">
        <v>743</v>
      </c>
    </row>
    <row r="64" spans="1:19">
      <c r="A64" s="96" t="s">
        <v>97</v>
      </c>
      <c r="B64" s="71">
        <v>1465</v>
      </c>
      <c r="C64" s="71">
        <v>612</v>
      </c>
      <c r="D64" s="71">
        <v>853</v>
      </c>
      <c r="E64" s="71">
        <v>136</v>
      </c>
      <c r="F64" s="71">
        <v>47</v>
      </c>
      <c r="G64" s="71">
        <v>1</v>
      </c>
      <c r="H64" s="71">
        <v>0</v>
      </c>
      <c r="I64" s="71">
        <v>125</v>
      </c>
      <c r="J64" s="71">
        <v>715</v>
      </c>
      <c r="K64" s="71">
        <v>294</v>
      </c>
      <c r="L64" s="71">
        <v>421</v>
      </c>
      <c r="M64" s="71">
        <v>17</v>
      </c>
      <c r="N64" s="71">
        <v>10</v>
      </c>
      <c r="O64" s="71">
        <v>7</v>
      </c>
      <c r="P64" s="71">
        <v>197</v>
      </c>
      <c r="Q64" s="304">
        <v>678</v>
      </c>
      <c r="R64" s="71">
        <v>286</v>
      </c>
      <c r="S64" s="301">
        <v>392</v>
      </c>
    </row>
    <row r="65" spans="1:19">
      <c r="A65" s="96" t="s">
        <v>98</v>
      </c>
      <c r="B65" s="71">
        <v>4058</v>
      </c>
      <c r="C65" s="71">
        <v>1414</v>
      </c>
      <c r="D65" s="71">
        <v>2644</v>
      </c>
      <c r="E65" s="71">
        <v>503</v>
      </c>
      <c r="F65" s="71">
        <v>178</v>
      </c>
      <c r="G65" s="71">
        <v>3</v>
      </c>
      <c r="H65" s="71">
        <v>3</v>
      </c>
      <c r="I65" s="71">
        <v>397</v>
      </c>
      <c r="J65" s="71">
        <v>1669</v>
      </c>
      <c r="K65" s="71">
        <v>650</v>
      </c>
      <c r="L65" s="71">
        <v>1019</v>
      </c>
      <c r="M65" s="71">
        <v>42</v>
      </c>
      <c r="N65" s="71">
        <v>21</v>
      </c>
      <c r="O65" s="71">
        <v>21</v>
      </c>
      <c r="P65" s="71">
        <v>502</v>
      </c>
      <c r="Q65" s="304">
        <v>2284</v>
      </c>
      <c r="R65" s="71">
        <v>714</v>
      </c>
      <c r="S65" s="301">
        <v>1570</v>
      </c>
    </row>
    <row r="66" spans="1:19">
      <c r="A66" s="96" t="s">
        <v>99</v>
      </c>
      <c r="B66" s="71">
        <v>12005</v>
      </c>
      <c r="C66" s="71">
        <v>5341</v>
      </c>
      <c r="D66" s="71">
        <v>6664</v>
      </c>
      <c r="E66" s="71">
        <v>2476</v>
      </c>
      <c r="F66" s="71">
        <v>569</v>
      </c>
      <c r="G66" s="71">
        <v>6</v>
      </c>
      <c r="H66" s="71">
        <v>1</v>
      </c>
      <c r="I66" s="71">
        <v>801</v>
      </c>
      <c r="J66" s="71">
        <v>6379</v>
      </c>
      <c r="K66" s="71">
        <v>3041</v>
      </c>
      <c r="L66" s="71">
        <v>3338</v>
      </c>
      <c r="M66" s="71">
        <v>177</v>
      </c>
      <c r="N66" s="71">
        <v>88</v>
      </c>
      <c r="O66" s="71">
        <v>89</v>
      </c>
      <c r="P66" s="71">
        <v>1373</v>
      </c>
      <c r="Q66" s="304">
        <v>5054</v>
      </c>
      <c r="R66" s="71">
        <v>1945</v>
      </c>
      <c r="S66" s="301">
        <v>3109</v>
      </c>
    </row>
    <row r="67" spans="1:19">
      <c r="A67" s="96" t="s">
        <v>100</v>
      </c>
      <c r="B67" s="71">
        <v>591</v>
      </c>
      <c r="C67" s="71">
        <v>283</v>
      </c>
      <c r="D67" s="71">
        <v>308</v>
      </c>
      <c r="E67" s="71">
        <v>178</v>
      </c>
      <c r="F67" s="71">
        <v>69</v>
      </c>
      <c r="G67" s="71">
        <v>1</v>
      </c>
      <c r="H67" s="71">
        <v>1</v>
      </c>
      <c r="I67" s="71">
        <v>26</v>
      </c>
      <c r="J67" s="71">
        <v>489</v>
      </c>
      <c r="K67" s="71">
        <v>226</v>
      </c>
      <c r="L67" s="71">
        <v>263</v>
      </c>
      <c r="M67" s="71">
        <v>26</v>
      </c>
      <c r="N67" s="71">
        <v>13</v>
      </c>
      <c r="O67" s="71">
        <v>13</v>
      </c>
      <c r="P67" s="71">
        <v>40</v>
      </c>
      <c r="Q67" s="304">
        <v>88</v>
      </c>
      <c r="R67" s="71">
        <v>48</v>
      </c>
      <c r="S67" s="301">
        <v>40</v>
      </c>
    </row>
    <row r="68" spans="1:19">
      <c r="A68" s="99" t="s">
        <v>101</v>
      </c>
      <c r="B68" s="104">
        <v>102</v>
      </c>
      <c r="C68" s="104">
        <v>56</v>
      </c>
      <c r="D68" s="104">
        <v>46</v>
      </c>
      <c r="E68" s="104">
        <v>18</v>
      </c>
      <c r="F68" s="104">
        <v>5</v>
      </c>
      <c r="G68" s="104">
        <v>0</v>
      </c>
      <c r="H68" s="104">
        <v>0</v>
      </c>
      <c r="I68" s="104">
        <v>3</v>
      </c>
      <c r="J68" s="104">
        <v>7</v>
      </c>
      <c r="K68" s="104">
        <v>5</v>
      </c>
      <c r="L68" s="104">
        <v>2</v>
      </c>
      <c r="M68" s="104">
        <v>0</v>
      </c>
      <c r="N68" s="104">
        <v>0</v>
      </c>
      <c r="O68" s="104">
        <v>0</v>
      </c>
      <c r="P68" s="104">
        <v>5</v>
      </c>
      <c r="Q68" s="306">
        <v>93</v>
      </c>
      <c r="R68" s="104">
        <v>50</v>
      </c>
      <c r="S68" s="302">
        <v>43</v>
      </c>
    </row>
    <row r="69" spans="1:19">
      <c r="A69" s="11" t="s">
        <v>120</v>
      </c>
      <c r="B69" s="11"/>
      <c r="C69" s="12"/>
      <c r="D69" s="12"/>
      <c r="E69" s="12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L32" sqref="L32"/>
    </sheetView>
  </sheetViews>
  <sheetFormatPr baseColWidth="10" defaultRowHeight="12.75"/>
  <cols>
    <col min="1" max="1" width="49.42578125" customWidth="1"/>
    <col min="9" max="10" width="11.42578125" style="51"/>
  </cols>
  <sheetData>
    <row r="1" spans="1:10" ht="15.75">
      <c r="A1" s="127" t="s">
        <v>285</v>
      </c>
      <c r="B1" s="48"/>
      <c r="C1" s="48"/>
      <c r="D1" s="48"/>
    </row>
    <row r="2" spans="1:10" ht="15.75">
      <c r="A2" s="221" t="s">
        <v>470</v>
      </c>
      <c r="B2" s="49"/>
      <c r="C2" s="49"/>
      <c r="D2" s="49"/>
    </row>
    <row r="4" spans="1:10">
      <c r="A4" s="137" t="s">
        <v>286</v>
      </c>
      <c r="B4" s="133" t="s">
        <v>287</v>
      </c>
      <c r="C4" s="133">
        <v>2003</v>
      </c>
      <c r="D4" s="133">
        <v>2004</v>
      </c>
      <c r="E4" s="133">
        <v>2005</v>
      </c>
      <c r="F4" s="133">
        <v>2007</v>
      </c>
      <c r="G4" s="133">
        <v>2008</v>
      </c>
      <c r="H4" s="133">
        <v>2009</v>
      </c>
      <c r="I4" s="133">
        <v>2010</v>
      </c>
      <c r="J4" s="365">
        <v>2011</v>
      </c>
    </row>
    <row r="5" spans="1:10">
      <c r="A5" s="246"/>
      <c r="B5" s="255"/>
      <c r="C5" s="255"/>
      <c r="D5" s="255"/>
      <c r="E5" s="255"/>
      <c r="F5" s="255"/>
      <c r="G5" s="255"/>
      <c r="H5" s="255"/>
      <c r="I5" s="65"/>
      <c r="J5" s="247"/>
    </row>
    <row r="6" spans="1:10">
      <c r="A6" s="248" t="s">
        <v>288</v>
      </c>
      <c r="B6" s="249">
        <v>106929</v>
      </c>
      <c r="C6" s="249">
        <v>64268</v>
      </c>
      <c r="D6" s="249">
        <v>54761</v>
      </c>
      <c r="E6" s="249">
        <v>48412</v>
      </c>
      <c r="F6" s="249">
        <v>41062</v>
      </c>
      <c r="G6" s="249">
        <v>40794</v>
      </c>
      <c r="H6" s="249">
        <v>40319</v>
      </c>
      <c r="I6" s="249">
        <v>36788</v>
      </c>
      <c r="J6" s="249">
        <v>40677</v>
      </c>
    </row>
    <row r="7" spans="1:10">
      <c r="A7" s="250" t="s">
        <v>289</v>
      </c>
      <c r="B7" s="251">
        <v>53978</v>
      </c>
      <c r="C7" s="251">
        <v>41098</v>
      </c>
      <c r="D7" s="251">
        <v>31534</v>
      </c>
      <c r="E7" s="251">
        <v>23736</v>
      </c>
      <c r="F7" s="251">
        <v>17617</v>
      </c>
      <c r="G7" s="251">
        <v>17836</v>
      </c>
      <c r="H7" s="251">
        <v>17637</v>
      </c>
      <c r="I7" s="251">
        <v>13317</v>
      </c>
      <c r="J7" s="251">
        <v>17367</v>
      </c>
    </row>
    <row r="8" spans="1:10">
      <c r="A8" s="252" t="s">
        <v>290</v>
      </c>
      <c r="B8" s="253">
        <v>18187</v>
      </c>
      <c r="C8" s="253">
        <v>23170</v>
      </c>
      <c r="D8" s="253">
        <v>23227</v>
      </c>
      <c r="E8" s="253">
        <v>24676</v>
      </c>
      <c r="F8" s="253">
        <v>23445</v>
      </c>
      <c r="G8" s="253">
        <v>22958</v>
      </c>
      <c r="H8" s="253">
        <v>22682</v>
      </c>
      <c r="I8" s="253">
        <v>23471</v>
      </c>
      <c r="J8" s="253">
        <v>23310</v>
      </c>
    </row>
    <row r="9" spans="1:10">
      <c r="A9" s="254"/>
      <c r="B9" s="255"/>
      <c r="C9" s="255"/>
      <c r="D9" s="255"/>
      <c r="E9" s="255"/>
      <c r="F9" s="255"/>
      <c r="G9" s="255"/>
      <c r="H9" s="255"/>
      <c r="I9" s="255"/>
      <c r="J9" s="255"/>
    </row>
    <row r="10" spans="1:10">
      <c r="A10" s="256" t="s">
        <v>291</v>
      </c>
      <c r="B10" s="257">
        <v>106929</v>
      </c>
      <c r="C10" s="257">
        <v>1045</v>
      </c>
      <c r="D10" s="257">
        <v>1955</v>
      </c>
      <c r="E10" s="257">
        <v>3443</v>
      </c>
      <c r="F10" s="257">
        <v>3711</v>
      </c>
      <c r="G10" s="257">
        <v>6647</v>
      </c>
      <c r="H10" s="257">
        <v>6396</v>
      </c>
      <c r="I10" s="257">
        <v>7262</v>
      </c>
      <c r="J10" s="257">
        <v>7110</v>
      </c>
    </row>
    <row r="11" spans="1:10">
      <c r="A11" s="258"/>
      <c r="B11" s="259"/>
      <c r="C11" s="259"/>
      <c r="D11" s="259"/>
      <c r="E11" s="259"/>
      <c r="F11" s="259"/>
      <c r="G11" s="259"/>
      <c r="H11" s="259"/>
      <c r="I11" s="66"/>
      <c r="J11" s="259"/>
    </row>
    <row r="12" spans="1:10">
      <c r="A12" s="137" t="s">
        <v>292</v>
      </c>
      <c r="B12" s="133" t="s">
        <v>287</v>
      </c>
      <c r="C12" s="133">
        <v>2003</v>
      </c>
      <c r="D12" s="133">
        <v>2004</v>
      </c>
      <c r="E12" s="133">
        <v>2005</v>
      </c>
      <c r="F12" s="133">
        <v>2007</v>
      </c>
      <c r="G12" s="133">
        <v>2008</v>
      </c>
      <c r="H12" s="133">
        <v>2009</v>
      </c>
      <c r="I12" s="133">
        <v>2010</v>
      </c>
      <c r="J12" s="245">
        <v>2011</v>
      </c>
    </row>
    <row r="13" spans="1:10">
      <c r="A13" s="246"/>
      <c r="B13" s="247"/>
      <c r="C13" s="247"/>
      <c r="D13" s="247"/>
      <c r="E13" s="247"/>
      <c r="F13" s="247"/>
      <c r="G13" s="247"/>
      <c r="H13" s="247"/>
      <c r="I13" s="138"/>
      <c r="J13" s="247"/>
    </row>
    <row r="14" spans="1:10">
      <c r="A14" s="248" t="s">
        <v>293</v>
      </c>
      <c r="B14" s="249">
        <v>48057</v>
      </c>
      <c r="C14" s="249">
        <v>21759</v>
      </c>
      <c r="D14" s="249">
        <v>15061</v>
      </c>
      <c r="E14" s="249">
        <v>10795</v>
      </c>
      <c r="F14" s="249">
        <v>10844</v>
      </c>
      <c r="G14" s="249">
        <v>16606</v>
      </c>
      <c r="H14" s="249">
        <v>16005</v>
      </c>
      <c r="I14" s="249">
        <v>15567</v>
      </c>
      <c r="J14" s="249">
        <v>22551</v>
      </c>
    </row>
    <row r="15" spans="1:10">
      <c r="A15" s="248" t="s">
        <v>294</v>
      </c>
      <c r="B15" s="249">
        <v>48255</v>
      </c>
      <c r="C15" s="249">
        <v>28020</v>
      </c>
      <c r="D15" s="249">
        <v>20037</v>
      </c>
      <c r="E15" s="249">
        <v>13478</v>
      </c>
      <c r="F15" s="249">
        <v>10070</v>
      </c>
      <c r="G15" s="249">
        <v>11062</v>
      </c>
      <c r="H15" s="249">
        <v>17326</v>
      </c>
      <c r="I15" s="249">
        <v>20690</v>
      </c>
      <c r="J15" s="249">
        <v>19467</v>
      </c>
    </row>
    <row r="16" spans="1:10">
      <c r="A16" s="252" t="s">
        <v>295</v>
      </c>
      <c r="B16" s="253">
        <v>2063</v>
      </c>
      <c r="C16" s="253">
        <v>1610</v>
      </c>
      <c r="D16" s="253">
        <v>1529</v>
      </c>
      <c r="E16" s="253">
        <v>1467</v>
      </c>
      <c r="F16" s="253">
        <v>1537</v>
      </c>
      <c r="G16" s="253">
        <v>2261</v>
      </c>
      <c r="H16" s="253">
        <v>2622</v>
      </c>
      <c r="I16" s="253">
        <v>3449</v>
      </c>
      <c r="J16" s="253">
        <v>3711</v>
      </c>
    </row>
    <row r="17" spans="1:10">
      <c r="A17" s="252" t="s">
        <v>296</v>
      </c>
      <c r="B17" s="253">
        <v>28128</v>
      </c>
      <c r="C17" s="253">
        <v>15493</v>
      </c>
      <c r="D17" s="253">
        <v>10898</v>
      </c>
      <c r="E17" s="253">
        <v>7735</v>
      </c>
      <c r="F17" s="253">
        <v>3800</v>
      </c>
      <c r="G17" s="253">
        <v>4483</v>
      </c>
      <c r="H17" s="253">
        <v>5750</v>
      </c>
      <c r="I17" s="253">
        <v>6541</v>
      </c>
      <c r="J17" s="253">
        <v>4281</v>
      </c>
    </row>
    <row r="18" spans="1:10">
      <c r="A18" s="252" t="s">
        <v>297</v>
      </c>
      <c r="B18" s="253">
        <v>6731</v>
      </c>
      <c r="C18" s="253">
        <v>7902</v>
      </c>
      <c r="D18" s="253">
        <v>5294</v>
      </c>
      <c r="E18" s="253">
        <v>2586</v>
      </c>
      <c r="F18" s="253">
        <v>2671</v>
      </c>
      <c r="G18" s="253">
        <v>3073</v>
      </c>
      <c r="H18" s="253">
        <v>7678</v>
      </c>
      <c r="I18" s="253">
        <v>9466</v>
      </c>
      <c r="J18" s="253">
        <v>9688</v>
      </c>
    </row>
    <row r="19" spans="1:10">
      <c r="A19" s="252" t="s">
        <v>298</v>
      </c>
      <c r="B19" s="253">
        <v>11333</v>
      </c>
      <c r="C19" s="253">
        <v>3015</v>
      </c>
      <c r="D19" s="253">
        <v>2316</v>
      </c>
      <c r="E19" s="253">
        <v>1690</v>
      </c>
      <c r="F19" s="253">
        <v>2062</v>
      </c>
      <c r="G19" s="253">
        <v>1245</v>
      </c>
      <c r="H19" s="253">
        <v>1276</v>
      </c>
      <c r="I19" s="253">
        <v>1234</v>
      </c>
      <c r="J19" s="253">
        <v>1787</v>
      </c>
    </row>
    <row r="20" spans="1:10">
      <c r="A20" s="248" t="s">
        <v>299</v>
      </c>
      <c r="B20" s="249">
        <v>14554</v>
      </c>
      <c r="C20" s="249">
        <v>3749</v>
      </c>
      <c r="D20" s="249">
        <v>4199</v>
      </c>
      <c r="E20" s="249">
        <v>4433</v>
      </c>
      <c r="F20" s="249">
        <v>2747</v>
      </c>
      <c r="G20" s="249">
        <v>4327</v>
      </c>
      <c r="H20" s="249">
        <v>4053</v>
      </c>
      <c r="I20" s="249">
        <v>4796</v>
      </c>
      <c r="J20" s="249">
        <v>3070</v>
      </c>
    </row>
    <row r="21" spans="1:10">
      <c r="A21" s="248" t="s">
        <v>300</v>
      </c>
      <c r="B21" s="249"/>
      <c r="C21" s="249">
        <v>23247</v>
      </c>
      <c r="D21" s="249">
        <v>16281</v>
      </c>
      <c r="E21" s="249">
        <v>11568</v>
      </c>
      <c r="F21" s="249">
        <v>10968</v>
      </c>
      <c r="G21" s="249">
        <v>17141</v>
      </c>
      <c r="H21" s="249">
        <v>16694</v>
      </c>
      <c r="I21" s="249">
        <v>16506</v>
      </c>
      <c r="J21" s="249">
        <v>23677</v>
      </c>
    </row>
    <row r="22" spans="1:10">
      <c r="A22" s="248" t="s">
        <v>301</v>
      </c>
      <c r="B22" s="249"/>
      <c r="C22" s="249">
        <v>1600</v>
      </c>
      <c r="D22" s="249">
        <v>1529</v>
      </c>
      <c r="E22" s="249">
        <v>1491</v>
      </c>
      <c r="F22" s="249">
        <v>1536</v>
      </c>
      <c r="G22" s="249">
        <v>2250</v>
      </c>
      <c r="H22" s="249">
        <v>2607</v>
      </c>
      <c r="I22" s="249">
        <v>3449</v>
      </c>
      <c r="J22" s="249">
        <v>3691</v>
      </c>
    </row>
    <row r="23" spans="1:10">
      <c r="A23" s="248" t="s">
        <v>302</v>
      </c>
      <c r="B23" s="249">
        <v>7352</v>
      </c>
      <c r="C23" s="249">
        <v>5838</v>
      </c>
      <c r="D23" s="249">
        <v>4708</v>
      </c>
      <c r="E23" s="249">
        <v>3183</v>
      </c>
      <c r="F23" s="249">
        <v>5607</v>
      </c>
      <c r="G23" s="249">
        <v>4328</v>
      </c>
      <c r="H23" s="249">
        <v>3882</v>
      </c>
      <c r="I23" s="249">
        <v>3969</v>
      </c>
      <c r="J23" s="249">
        <v>3201</v>
      </c>
    </row>
    <row r="24" spans="1:10">
      <c r="A24" s="248" t="s">
        <v>303</v>
      </c>
      <c r="B24" s="249">
        <v>30930</v>
      </c>
      <c r="C24" s="249">
        <v>17778</v>
      </c>
      <c r="D24" s="249">
        <v>19554</v>
      </c>
      <c r="E24" s="249">
        <v>13253</v>
      </c>
      <c r="F24" s="249">
        <v>7919</v>
      </c>
      <c r="G24" s="249">
        <v>10918</v>
      </c>
      <c r="H24" s="249">
        <v>10916</v>
      </c>
      <c r="I24" s="249">
        <v>13680</v>
      </c>
      <c r="J24" s="249">
        <v>13604</v>
      </c>
    </row>
    <row r="25" spans="1:10">
      <c r="A25" s="252" t="s">
        <v>304</v>
      </c>
      <c r="B25" s="253">
        <v>5165</v>
      </c>
      <c r="C25" s="253">
        <v>2969</v>
      </c>
      <c r="D25" s="253">
        <v>2574</v>
      </c>
      <c r="E25" s="253">
        <v>1714</v>
      </c>
      <c r="F25" s="253">
        <v>812</v>
      </c>
      <c r="G25" s="253">
        <v>149</v>
      </c>
      <c r="H25" s="253">
        <v>260</v>
      </c>
      <c r="I25" s="253">
        <v>552</v>
      </c>
      <c r="J25" s="253">
        <v>1058</v>
      </c>
    </row>
    <row r="26" spans="1:10">
      <c r="A26" s="252" t="s">
        <v>305</v>
      </c>
      <c r="B26" s="253">
        <v>3149</v>
      </c>
      <c r="C26" s="253">
        <v>2837</v>
      </c>
      <c r="D26" s="253">
        <v>2305</v>
      </c>
      <c r="E26" s="253">
        <v>1260</v>
      </c>
      <c r="F26" s="253">
        <v>1079</v>
      </c>
      <c r="G26" s="253">
        <v>52</v>
      </c>
      <c r="H26" s="253">
        <v>44</v>
      </c>
      <c r="I26" s="253">
        <v>27</v>
      </c>
      <c r="J26" s="253">
        <v>30</v>
      </c>
    </row>
    <row r="27" spans="1:10">
      <c r="A27" s="252" t="s">
        <v>306</v>
      </c>
      <c r="B27" s="253">
        <v>12776</v>
      </c>
      <c r="C27" s="253">
        <v>10410</v>
      </c>
      <c r="D27" s="253">
        <v>10379</v>
      </c>
      <c r="E27" s="253">
        <v>5719</v>
      </c>
      <c r="F27" s="253">
        <v>3414</v>
      </c>
      <c r="G27" s="253">
        <v>1577</v>
      </c>
      <c r="H27" s="253">
        <v>1721</v>
      </c>
      <c r="I27" s="253">
        <v>2529</v>
      </c>
      <c r="J27" s="253">
        <v>2607</v>
      </c>
    </row>
    <row r="28" spans="1:10">
      <c r="A28" s="252" t="s">
        <v>307</v>
      </c>
      <c r="B28" s="253">
        <v>0</v>
      </c>
      <c r="C28" s="253">
        <v>0</v>
      </c>
      <c r="D28" s="253">
        <v>3174</v>
      </c>
      <c r="E28" s="253">
        <v>3587</v>
      </c>
      <c r="F28" s="253">
        <v>1580</v>
      </c>
      <c r="G28" s="253">
        <v>8527</v>
      </c>
      <c r="H28" s="253">
        <v>6093</v>
      </c>
      <c r="I28" s="253">
        <v>5199</v>
      </c>
      <c r="J28" s="253">
        <v>4179</v>
      </c>
    </row>
    <row r="29" spans="1:10">
      <c r="A29" s="277" t="s">
        <v>471</v>
      </c>
      <c r="B29" s="253" t="s">
        <v>265</v>
      </c>
      <c r="C29" s="253" t="s">
        <v>265</v>
      </c>
      <c r="D29" s="253" t="s">
        <v>265</v>
      </c>
      <c r="E29" s="253" t="s">
        <v>265</v>
      </c>
      <c r="F29" s="253" t="s">
        <v>265</v>
      </c>
      <c r="G29" s="253" t="s">
        <v>265</v>
      </c>
      <c r="H29" s="278">
        <v>1989</v>
      </c>
      <c r="I29" s="253">
        <v>4668</v>
      </c>
      <c r="J29" s="253">
        <v>5163</v>
      </c>
    </row>
    <row r="30" spans="1:10">
      <c r="A30" s="252" t="s">
        <v>308</v>
      </c>
      <c r="B30" s="253">
        <v>9840</v>
      </c>
      <c r="C30" s="253">
        <v>1562</v>
      </c>
      <c r="D30" s="253">
        <v>1122</v>
      </c>
      <c r="E30" s="253">
        <v>973</v>
      </c>
      <c r="F30" s="253">
        <v>1034</v>
      </c>
      <c r="G30" s="253">
        <v>613</v>
      </c>
      <c r="H30" s="253">
        <v>809</v>
      </c>
      <c r="I30" s="253">
        <v>705</v>
      </c>
      <c r="J30" s="253">
        <v>577</v>
      </c>
    </row>
    <row r="31" spans="1:10">
      <c r="A31" s="248" t="s">
        <v>309</v>
      </c>
      <c r="B31" s="249">
        <v>30930</v>
      </c>
      <c r="C31" s="249">
        <v>4188</v>
      </c>
      <c r="D31" s="249">
        <v>5773</v>
      </c>
      <c r="E31" s="249">
        <v>7551</v>
      </c>
      <c r="F31" s="249">
        <v>5256</v>
      </c>
      <c r="G31" s="249">
        <v>10662</v>
      </c>
      <c r="H31" s="249">
        <v>9539</v>
      </c>
      <c r="I31" s="249">
        <v>11545</v>
      </c>
      <c r="J31" s="249">
        <v>12242</v>
      </c>
    </row>
    <row r="32" spans="1:10">
      <c r="A32" s="248" t="s">
        <v>310</v>
      </c>
      <c r="B32" s="249">
        <v>30930</v>
      </c>
      <c r="C32" s="249">
        <v>3998</v>
      </c>
      <c r="D32" s="249">
        <v>4867</v>
      </c>
      <c r="E32" s="249">
        <v>6040</v>
      </c>
      <c r="F32" s="249">
        <v>5003</v>
      </c>
      <c r="G32" s="249">
        <v>7570</v>
      </c>
      <c r="H32" s="249">
        <v>9576</v>
      </c>
      <c r="I32" s="249">
        <v>10522</v>
      </c>
      <c r="J32" s="249">
        <v>12298</v>
      </c>
    </row>
    <row r="33" spans="1:10">
      <c r="A33" s="252" t="s">
        <v>304</v>
      </c>
      <c r="B33" s="253">
        <v>5165</v>
      </c>
      <c r="C33" s="253">
        <v>816</v>
      </c>
      <c r="D33" s="253">
        <v>857</v>
      </c>
      <c r="E33" s="253">
        <v>1183</v>
      </c>
      <c r="F33" s="253">
        <v>1382</v>
      </c>
      <c r="G33" s="253">
        <v>1296</v>
      </c>
      <c r="H33" s="253">
        <v>1739</v>
      </c>
      <c r="I33" s="253">
        <v>2030</v>
      </c>
      <c r="J33" s="253">
        <v>2136</v>
      </c>
    </row>
    <row r="34" spans="1:10">
      <c r="A34" s="252" t="s">
        <v>305</v>
      </c>
      <c r="B34" s="253">
        <v>3149</v>
      </c>
      <c r="C34" s="253">
        <v>3049</v>
      </c>
      <c r="D34" s="253">
        <v>3341</v>
      </c>
      <c r="E34" s="253">
        <v>3646</v>
      </c>
      <c r="F34" s="253">
        <v>2852</v>
      </c>
      <c r="G34" s="253">
        <v>3498</v>
      </c>
      <c r="H34" s="253">
        <v>3629</v>
      </c>
      <c r="I34" s="253">
        <v>3090</v>
      </c>
      <c r="J34" s="253">
        <v>3152</v>
      </c>
    </row>
    <row r="35" spans="1:10">
      <c r="A35" s="252" t="s">
        <v>306</v>
      </c>
      <c r="B35" s="253">
        <v>3149</v>
      </c>
      <c r="C35" s="253">
        <v>103</v>
      </c>
      <c r="D35" s="253">
        <v>624</v>
      </c>
      <c r="E35" s="253">
        <v>1073</v>
      </c>
      <c r="F35" s="253">
        <v>678</v>
      </c>
      <c r="G35" s="253">
        <v>1823</v>
      </c>
      <c r="H35" s="253">
        <v>2788</v>
      </c>
      <c r="I35" s="253">
        <v>2343</v>
      </c>
      <c r="J35" s="253">
        <v>2720</v>
      </c>
    </row>
    <row r="36" spans="1:10">
      <c r="A36" s="260" t="s">
        <v>311</v>
      </c>
      <c r="B36" s="261">
        <v>12776</v>
      </c>
      <c r="C36" s="261">
        <v>30</v>
      </c>
      <c r="D36" s="261">
        <v>45</v>
      </c>
      <c r="E36" s="261">
        <v>138</v>
      </c>
      <c r="F36" s="261">
        <v>91</v>
      </c>
      <c r="G36" s="261">
        <v>953</v>
      </c>
      <c r="H36" s="261">
        <v>1420</v>
      </c>
      <c r="I36" s="261">
        <v>3059</v>
      </c>
      <c r="J36" s="261">
        <v>4290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selection activeCell="B22" sqref="B22"/>
    </sheetView>
  </sheetViews>
  <sheetFormatPr baseColWidth="10" defaultRowHeight="12.75"/>
  <cols>
    <col min="1" max="1" width="17.28515625" customWidth="1"/>
    <col min="2" max="2" width="190" customWidth="1"/>
  </cols>
  <sheetData>
    <row r="1" spans="1:18" ht="15.75">
      <c r="A1" s="222" t="s">
        <v>439</v>
      </c>
      <c r="B1" s="56"/>
    </row>
    <row r="2" spans="1:18" ht="14.25">
      <c r="A2" s="50"/>
      <c r="B2" s="50"/>
    </row>
    <row r="3" spans="1:18" ht="15">
      <c r="A3" s="223" t="s">
        <v>446</v>
      </c>
      <c r="B3" s="223" t="s">
        <v>440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5">
      <c r="A4" s="223" t="s">
        <v>447</v>
      </c>
      <c r="B4" s="223" t="s">
        <v>441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5">
      <c r="A5" s="223" t="s">
        <v>448</v>
      </c>
      <c r="B5" s="223" t="s">
        <v>442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5">
      <c r="A6" s="223" t="s">
        <v>449</v>
      </c>
      <c r="B6" s="223" t="s">
        <v>443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5">
      <c r="A7" s="223" t="s">
        <v>450</v>
      </c>
      <c r="B7" s="223" t="s">
        <v>444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5">
      <c r="A8" s="223" t="s">
        <v>451</v>
      </c>
      <c r="B8" s="223" t="s">
        <v>445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15">
      <c r="A9" s="223" t="s">
        <v>452</v>
      </c>
      <c r="B9" s="223" t="s">
        <v>453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5">
      <c r="A10" s="223" t="s">
        <v>454</v>
      </c>
      <c r="B10" s="223" t="s">
        <v>467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5">
      <c r="A11" s="223" t="s">
        <v>455</v>
      </c>
      <c r="B11" s="223" t="s">
        <v>459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5">
      <c r="A12" s="223" t="s">
        <v>465</v>
      </c>
      <c r="B12" s="223" t="s">
        <v>460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15">
      <c r="A13" s="223" t="s">
        <v>456</v>
      </c>
      <c r="B13" s="223" t="s">
        <v>461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5">
      <c r="A14" s="223" t="s">
        <v>457</v>
      </c>
      <c r="B14" s="223" t="s">
        <v>462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5">
      <c r="A15" s="223" t="s">
        <v>458</v>
      </c>
      <c r="B15" s="223" t="s">
        <v>285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workbookViewId="0">
      <selection activeCell="G2" sqref="G2"/>
    </sheetView>
  </sheetViews>
  <sheetFormatPr baseColWidth="10" defaultRowHeight="12.75"/>
  <cols>
    <col min="1" max="1" width="47.42578125" customWidth="1"/>
    <col min="16" max="16" width="11.42578125" style="292"/>
  </cols>
  <sheetData>
    <row r="1" spans="1:16" ht="15">
      <c r="A1" s="224" t="s">
        <v>36</v>
      </c>
      <c r="B1" s="224"/>
      <c r="C1" s="224"/>
      <c r="D1" s="224"/>
      <c r="E1" s="224"/>
      <c r="F1" s="2"/>
      <c r="G1" s="3"/>
    </row>
    <row r="2" spans="1:16" ht="15">
      <c r="A2" s="224" t="s">
        <v>37</v>
      </c>
      <c r="B2" s="224"/>
      <c r="C2" s="224"/>
      <c r="D2" s="224"/>
      <c r="E2" s="224"/>
      <c r="F2" s="2"/>
      <c r="G2" s="3"/>
    </row>
    <row r="3" spans="1:16" ht="15">
      <c r="A3" s="224"/>
      <c r="B3" s="224"/>
      <c r="C3" s="224"/>
      <c r="D3" s="224"/>
      <c r="E3" s="224"/>
      <c r="F3" s="2"/>
      <c r="G3" s="3"/>
    </row>
    <row r="4" spans="1:16">
      <c r="A4" s="58" t="s">
        <v>0</v>
      </c>
      <c r="B4" s="369">
        <v>1998</v>
      </c>
      <c r="C4" s="369">
        <v>1999</v>
      </c>
      <c r="D4" s="369">
        <v>2000</v>
      </c>
      <c r="E4" s="369">
        <v>2001</v>
      </c>
      <c r="F4" s="369">
        <v>2002</v>
      </c>
      <c r="G4" s="369">
        <v>2003</v>
      </c>
      <c r="H4" s="369">
        <v>2004</v>
      </c>
      <c r="I4" s="369">
        <v>2005</v>
      </c>
      <c r="J4" s="369">
        <v>2006</v>
      </c>
      <c r="K4" s="369">
        <v>2007</v>
      </c>
      <c r="L4" s="369">
        <v>2008</v>
      </c>
      <c r="M4" s="369">
        <v>2009</v>
      </c>
      <c r="N4" s="372">
        <v>2010</v>
      </c>
      <c r="O4" s="369">
        <v>2011</v>
      </c>
      <c r="P4" s="293"/>
    </row>
    <row r="5" spans="1:16">
      <c r="A5" s="59"/>
      <c r="B5" s="370"/>
      <c r="C5" s="370"/>
      <c r="D5" s="370"/>
      <c r="E5" s="370"/>
      <c r="F5" s="370"/>
      <c r="G5" s="370"/>
      <c r="H5" s="371"/>
      <c r="I5" s="371"/>
      <c r="J5" s="371"/>
      <c r="K5" s="371"/>
      <c r="L5" s="371"/>
      <c r="M5" s="371"/>
      <c r="N5" s="372"/>
      <c r="O5" s="370"/>
      <c r="P5" s="294"/>
    </row>
    <row r="6" spans="1:16">
      <c r="A6" s="279" t="s">
        <v>1</v>
      </c>
      <c r="B6" s="286">
        <v>1347911</v>
      </c>
      <c r="C6" s="286">
        <v>1368670</v>
      </c>
      <c r="D6" s="286">
        <v>1384382</v>
      </c>
      <c r="E6" s="286">
        <v>1419095</v>
      </c>
      <c r="F6" s="286">
        <v>1447312</v>
      </c>
      <c r="G6" s="286">
        <v>1471033</v>
      </c>
      <c r="H6" s="286">
        <v>1495008</v>
      </c>
      <c r="I6" s="286">
        <v>1511937</v>
      </c>
      <c r="J6" s="286">
        <v>1523586</v>
      </c>
      <c r="K6" s="286">
        <v>1570965</v>
      </c>
      <c r="L6" s="286">
        <v>1638949</v>
      </c>
      <c r="M6" s="286">
        <v>1680197</v>
      </c>
      <c r="N6" s="75">
        <v>1720393</v>
      </c>
      <c r="O6" s="286">
        <v>1772279</v>
      </c>
      <c r="P6" s="295"/>
    </row>
    <row r="7" spans="1:16">
      <c r="A7" s="280" t="s">
        <v>2</v>
      </c>
      <c r="B7" s="76">
        <v>1340793</v>
      </c>
      <c r="C7" s="76">
        <v>1347911</v>
      </c>
      <c r="D7" s="76">
        <v>1368670</v>
      </c>
      <c r="E7" s="76">
        <v>1384382</v>
      </c>
      <c r="F7" s="76">
        <v>1419095</v>
      </c>
      <c r="G7" s="76">
        <v>1447312</v>
      </c>
      <c r="H7" s="76">
        <v>1471033</v>
      </c>
      <c r="I7" s="76">
        <v>1495008</v>
      </c>
      <c r="J7" s="76">
        <v>1511937</v>
      </c>
      <c r="K7" s="76">
        <v>1523586</v>
      </c>
      <c r="L7" s="76">
        <v>1570965</v>
      </c>
      <c r="M7" s="76">
        <v>1638949</v>
      </c>
      <c r="N7" s="76">
        <v>1680197</v>
      </c>
      <c r="O7" s="76">
        <v>1720393</v>
      </c>
      <c r="P7" s="296"/>
    </row>
    <row r="8" spans="1:16">
      <c r="A8" s="280" t="s">
        <v>3</v>
      </c>
      <c r="B8" s="76">
        <v>7118</v>
      </c>
      <c r="C8" s="76">
        <v>20759</v>
      </c>
      <c r="D8" s="76">
        <v>15712</v>
      </c>
      <c r="E8" s="76">
        <v>34713</v>
      </c>
      <c r="F8" s="76">
        <v>28217</v>
      </c>
      <c r="G8" s="76">
        <v>23721</v>
      </c>
      <c r="H8" s="76">
        <v>23975</v>
      </c>
      <c r="I8" s="76">
        <v>16929</v>
      </c>
      <c r="J8" s="76">
        <v>11649</v>
      </c>
      <c r="K8" s="76">
        <v>47379</v>
      </c>
      <c r="L8" s="76">
        <v>67984</v>
      </c>
      <c r="M8" s="76">
        <v>41248</v>
      </c>
      <c r="N8" s="76">
        <v>40196</v>
      </c>
      <c r="O8" s="76">
        <v>51886</v>
      </c>
      <c r="P8" s="296"/>
    </row>
    <row r="9" spans="1:16">
      <c r="A9" s="280" t="s">
        <v>4</v>
      </c>
      <c r="B9" s="262">
        <v>0.53087985990380315</v>
      </c>
      <c r="C9" s="262">
        <v>1.5400868454964756</v>
      </c>
      <c r="D9" s="262">
        <v>1.147975772099922</v>
      </c>
      <c r="E9" s="262">
        <v>2.5074726484452992</v>
      </c>
      <c r="F9" s="262">
        <v>1.9883799181872954</v>
      </c>
      <c r="G9" s="262">
        <v>1.6389693445504494</v>
      </c>
      <c r="H9" s="262">
        <v>1.6298070811463778</v>
      </c>
      <c r="I9" s="262">
        <v>1.1323685224426892</v>
      </c>
      <c r="J9" s="262">
        <v>0.77046861079529105</v>
      </c>
      <c r="K9" s="262">
        <v>3.1097030295631489</v>
      </c>
      <c r="L9" s="262">
        <v>4.3275311671488543</v>
      </c>
      <c r="M9" s="262">
        <v>2.5167348099300222</v>
      </c>
      <c r="N9" s="262">
        <v>2.3923385174476564</v>
      </c>
      <c r="O9" s="262">
        <v>3.0159388000299931</v>
      </c>
      <c r="P9" s="296"/>
    </row>
    <row r="10" spans="1:16">
      <c r="A10" s="281" t="s">
        <v>5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95"/>
    </row>
    <row r="11" spans="1:16">
      <c r="A11" s="280" t="s">
        <v>1</v>
      </c>
      <c r="B11" s="76">
        <v>1340793</v>
      </c>
      <c r="C11" s="76">
        <v>1347911</v>
      </c>
      <c r="D11" s="76">
        <v>1368670</v>
      </c>
      <c r="E11" s="76">
        <v>1384382</v>
      </c>
      <c r="F11" s="76">
        <v>1419095</v>
      </c>
      <c r="G11" s="263">
        <v>1447312</v>
      </c>
      <c r="H11" s="263">
        <v>1471033</v>
      </c>
      <c r="I11" s="263">
        <v>1495008</v>
      </c>
      <c r="J11" s="263">
        <v>1511937</v>
      </c>
      <c r="K11" s="263">
        <v>1523586</v>
      </c>
      <c r="L11" s="263">
        <v>1570965</v>
      </c>
      <c r="M11" s="263">
        <v>1638949</v>
      </c>
      <c r="N11" s="263">
        <v>1680197</v>
      </c>
      <c r="O11" s="263">
        <v>1720393</v>
      </c>
      <c r="P11" s="296"/>
    </row>
    <row r="12" spans="1:16">
      <c r="A12" s="280" t="s">
        <v>2</v>
      </c>
      <c r="B12" s="76">
        <v>1337581</v>
      </c>
      <c r="C12" s="76">
        <v>1340793</v>
      </c>
      <c r="D12" s="76">
        <v>1347911</v>
      </c>
      <c r="E12" s="76">
        <v>1368670</v>
      </c>
      <c r="F12" s="76">
        <v>1384382</v>
      </c>
      <c r="G12" s="263">
        <v>1419095</v>
      </c>
      <c r="H12" s="263">
        <v>1447312</v>
      </c>
      <c r="I12" s="263">
        <v>1471033</v>
      </c>
      <c r="J12" s="263">
        <v>1495008</v>
      </c>
      <c r="K12" s="263">
        <v>1511937</v>
      </c>
      <c r="L12" s="263">
        <v>1523586</v>
      </c>
      <c r="M12" s="263">
        <v>1570965</v>
      </c>
      <c r="N12" s="263">
        <v>1638949</v>
      </c>
      <c r="O12" s="263">
        <v>1680197</v>
      </c>
      <c r="P12" s="296"/>
    </row>
    <row r="13" spans="1:16">
      <c r="A13" s="280" t="s">
        <v>3</v>
      </c>
      <c r="B13" s="76">
        <v>3212</v>
      </c>
      <c r="C13" s="76">
        <v>7118</v>
      </c>
      <c r="D13" s="76">
        <v>20759</v>
      </c>
      <c r="E13" s="76">
        <v>15712</v>
      </c>
      <c r="F13" s="76">
        <v>34713</v>
      </c>
      <c r="G13" s="263">
        <v>28217</v>
      </c>
      <c r="H13" s="263">
        <v>23721</v>
      </c>
      <c r="I13" s="263">
        <v>23975</v>
      </c>
      <c r="J13" s="263">
        <v>16929</v>
      </c>
      <c r="K13" s="263">
        <v>11649</v>
      </c>
      <c r="L13" s="263">
        <v>47379</v>
      </c>
      <c r="M13" s="263">
        <v>67984</v>
      </c>
      <c r="N13" s="263">
        <v>41248</v>
      </c>
      <c r="O13" s="263">
        <v>40196</v>
      </c>
      <c r="P13" s="296"/>
    </row>
    <row r="14" spans="1:16">
      <c r="A14" s="280" t="s">
        <v>4</v>
      </c>
      <c r="B14" s="262">
        <v>0.24013498995574845</v>
      </c>
      <c r="C14" s="262">
        <v>0.53087985990380315</v>
      </c>
      <c r="D14" s="262">
        <v>1.5400868454964756</v>
      </c>
      <c r="E14" s="262">
        <v>1.147975772099922</v>
      </c>
      <c r="F14" s="262">
        <v>2.5074726484452992</v>
      </c>
      <c r="G14" s="262">
        <v>1.9883799181872954</v>
      </c>
      <c r="H14" s="262">
        <v>1.6389693445504494</v>
      </c>
      <c r="I14" s="262">
        <v>1.6298070811463778</v>
      </c>
      <c r="J14" s="262">
        <v>1.1323685224426892</v>
      </c>
      <c r="K14" s="262">
        <v>0.77046861079529105</v>
      </c>
      <c r="L14" s="262">
        <v>3.1097030295631489</v>
      </c>
      <c r="M14" s="262">
        <v>4.3275311671488543</v>
      </c>
      <c r="N14" s="262">
        <v>2.5167348099300222</v>
      </c>
      <c r="O14" s="262">
        <v>2.3923385174476564</v>
      </c>
      <c r="P14" s="296"/>
    </row>
    <row r="15" spans="1:16">
      <c r="A15" s="279" t="s">
        <v>6</v>
      </c>
      <c r="B15" s="75">
        <v>92275</v>
      </c>
      <c r="C15" s="75">
        <v>103816</v>
      </c>
      <c r="D15" s="75">
        <v>104821</v>
      </c>
      <c r="E15" s="75">
        <v>119553</v>
      </c>
      <c r="F15" s="75">
        <v>123622</v>
      </c>
      <c r="G15" s="75">
        <v>117976</v>
      </c>
      <c r="H15" s="75">
        <v>120367</v>
      </c>
      <c r="I15" s="75">
        <v>118672</v>
      </c>
      <c r="J15" s="75">
        <v>125821</v>
      </c>
      <c r="K15" s="75">
        <v>164083</v>
      </c>
      <c r="L15" s="75">
        <v>185813</v>
      </c>
      <c r="M15" s="75">
        <v>160252</v>
      </c>
      <c r="N15" s="75">
        <v>164008</v>
      </c>
      <c r="O15" s="75">
        <v>171075</v>
      </c>
      <c r="P15" s="295"/>
    </row>
    <row r="16" spans="1:16">
      <c r="A16" s="281" t="s">
        <v>7</v>
      </c>
      <c r="B16" s="76">
        <v>17299</v>
      </c>
      <c r="C16" s="76">
        <v>17946</v>
      </c>
      <c r="D16" s="76">
        <v>17332</v>
      </c>
      <c r="E16" s="76">
        <v>18160</v>
      </c>
      <c r="F16" s="76">
        <v>18663</v>
      </c>
      <c r="G16" s="76">
        <v>18793</v>
      </c>
      <c r="H16" s="76">
        <v>18573</v>
      </c>
      <c r="I16" s="76">
        <v>18264</v>
      </c>
      <c r="J16" s="76">
        <v>17044</v>
      </c>
      <c r="K16" s="76">
        <v>17206</v>
      </c>
      <c r="L16" s="76">
        <v>18552</v>
      </c>
      <c r="M16" s="76">
        <v>18213</v>
      </c>
      <c r="N16" s="76">
        <v>20009</v>
      </c>
      <c r="O16" s="76">
        <v>19943</v>
      </c>
      <c r="P16" s="295"/>
    </row>
    <row r="17" spans="1:16">
      <c r="A17" s="281" t="s">
        <v>8</v>
      </c>
      <c r="B17" s="76">
        <v>74949</v>
      </c>
      <c r="C17" s="76">
        <v>85838</v>
      </c>
      <c r="D17" s="76">
        <v>87448</v>
      </c>
      <c r="E17" s="76">
        <v>101353</v>
      </c>
      <c r="F17" s="76">
        <v>101876</v>
      </c>
      <c r="G17" s="76">
        <v>94049</v>
      </c>
      <c r="H17" s="76">
        <v>96270</v>
      </c>
      <c r="I17" s="76">
        <v>94357</v>
      </c>
      <c r="J17" s="76">
        <v>102657</v>
      </c>
      <c r="K17" s="76">
        <v>139685</v>
      </c>
      <c r="L17" s="76">
        <v>157271</v>
      </c>
      <c r="M17" s="76">
        <v>132444</v>
      </c>
      <c r="N17" s="76">
        <v>134171</v>
      </c>
      <c r="O17" s="76">
        <v>142471</v>
      </c>
      <c r="P17" s="295"/>
    </row>
    <row r="18" spans="1:16">
      <c r="A18" s="280" t="s">
        <v>9</v>
      </c>
      <c r="B18" s="76">
        <v>22343</v>
      </c>
      <c r="C18" s="76">
        <v>26298</v>
      </c>
      <c r="D18" s="76">
        <v>26775</v>
      </c>
      <c r="E18" s="76">
        <v>30165</v>
      </c>
      <c r="F18" s="76">
        <v>43209</v>
      </c>
      <c r="G18" s="76">
        <v>40229</v>
      </c>
      <c r="H18" s="76">
        <v>38836</v>
      </c>
      <c r="I18" s="76">
        <v>36965</v>
      </c>
      <c r="J18" s="76">
        <v>37601</v>
      </c>
      <c r="K18" s="76">
        <v>45160</v>
      </c>
      <c r="L18" s="76">
        <v>48985</v>
      </c>
      <c r="M18" s="76">
        <v>43617</v>
      </c>
      <c r="N18" s="76">
        <v>43280</v>
      </c>
      <c r="O18" s="76">
        <v>45048</v>
      </c>
      <c r="P18" s="296"/>
    </row>
    <row r="19" spans="1:16">
      <c r="A19" s="282" t="s">
        <v>10</v>
      </c>
      <c r="B19" s="76">
        <v>15027</v>
      </c>
      <c r="C19" s="76">
        <v>18780</v>
      </c>
      <c r="D19" s="76">
        <v>21108</v>
      </c>
      <c r="E19" s="76">
        <v>25579</v>
      </c>
      <c r="F19" s="76">
        <v>25074</v>
      </c>
      <c r="G19" s="76">
        <v>24671</v>
      </c>
      <c r="H19" s="76">
        <v>30487</v>
      </c>
      <c r="I19" s="76">
        <v>32572</v>
      </c>
      <c r="J19" s="76">
        <v>38386</v>
      </c>
      <c r="K19" s="76">
        <v>20169</v>
      </c>
      <c r="L19" s="76">
        <v>8449</v>
      </c>
      <c r="M19" s="76">
        <v>7976</v>
      </c>
      <c r="N19" s="76">
        <v>7543</v>
      </c>
      <c r="O19" s="76">
        <v>11258</v>
      </c>
      <c r="P19" s="297"/>
    </row>
    <row r="20" spans="1:16">
      <c r="A20" s="282" t="s">
        <v>11</v>
      </c>
      <c r="B20" s="287" t="s">
        <v>35</v>
      </c>
      <c r="C20" s="76" t="s">
        <v>35</v>
      </c>
      <c r="D20" s="76" t="s">
        <v>35</v>
      </c>
      <c r="E20" s="76" t="s">
        <v>35</v>
      </c>
      <c r="F20" s="76">
        <v>5797</v>
      </c>
      <c r="G20" s="76">
        <v>4478</v>
      </c>
      <c r="H20" s="76">
        <v>3633</v>
      </c>
      <c r="I20" s="76">
        <v>2794</v>
      </c>
      <c r="J20" s="76">
        <v>2670</v>
      </c>
      <c r="K20" s="76">
        <v>47439</v>
      </c>
      <c r="L20" s="76">
        <v>70088</v>
      </c>
      <c r="M20" s="76">
        <v>52567</v>
      </c>
      <c r="N20" s="76">
        <v>51822</v>
      </c>
      <c r="O20" s="76">
        <v>57207</v>
      </c>
      <c r="P20" s="297"/>
    </row>
    <row r="21" spans="1:16">
      <c r="A21" s="280" t="s">
        <v>12</v>
      </c>
      <c r="B21" s="287" t="s">
        <v>35</v>
      </c>
      <c r="C21" s="76" t="s">
        <v>35</v>
      </c>
      <c r="D21" s="76" t="s">
        <v>35</v>
      </c>
      <c r="E21" s="76" t="s">
        <v>35</v>
      </c>
      <c r="F21" s="76">
        <v>3893</v>
      </c>
      <c r="G21" s="76">
        <v>4597</v>
      </c>
      <c r="H21" s="76">
        <v>4765</v>
      </c>
      <c r="I21" s="76">
        <v>4529</v>
      </c>
      <c r="J21" s="76">
        <v>4417</v>
      </c>
      <c r="K21" s="76">
        <v>4930</v>
      </c>
      <c r="L21" s="76">
        <v>5476</v>
      </c>
      <c r="M21" s="76">
        <v>5387</v>
      </c>
      <c r="N21" s="76">
        <v>5805</v>
      </c>
      <c r="O21" s="76">
        <v>5429</v>
      </c>
      <c r="P21" s="296"/>
    </row>
    <row r="22" spans="1:16">
      <c r="A22" s="280" t="s">
        <v>13</v>
      </c>
      <c r="B22" s="76">
        <v>9262</v>
      </c>
      <c r="C22" s="76">
        <v>10509</v>
      </c>
      <c r="D22" s="76">
        <v>10480</v>
      </c>
      <c r="E22" s="76">
        <v>11571</v>
      </c>
      <c r="F22" s="76">
        <v>14022</v>
      </c>
      <c r="G22" s="76">
        <v>13640</v>
      </c>
      <c r="H22" s="76">
        <v>13003</v>
      </c>
      <c r="I22" s="76">
        <v>13021</v>
      </c>
      <c r="J22" s="76">
        <v>13623</v>
      </c>
      <c r="K22" s="76">
        <v>14628</v>
      </c>
      <c r="L22" s="76">
        <v>15636</v>
      </c>
      <c r="M22" s="76">
        <v>15289</v>
      </c>
      <c r="N22" s="76">
        <v>17105</v>
      </c>
      <c r="O22" s="76">
        <v>16037</v>
      </c>
      <c r="P22" s="296"/>
    </row>
    <row r="23" spans="1:16">
      <c r="A23" s="280" t="s">
        <v>14</v>
      </c>
      <c r="B23" s="287" t="s">
        <v>35</v>
      </c>
      <c r="C23" s="76" t="s">
        <v>35</v>
      </c>
      <c r="D23" s="76" t="s">
        <v>35</v>
      </c>
      <c r="E23" s="76" t="s">
        <v>35</v>
      </c>
      <c r="F23" s="76">
        <v>249</v>
      </c>
      <c r="G23" s="76">
        <v>162</v>
      </c>
      <c r="H23" s="76">
        <v>148</v>
      </c>
      <c r="I23" s="76">
        <v>92</v>
      </c>
      <c r="J23" s="76">
        <v>83</v>
      </c>
      <c r="K23" s="76">
        <v>92</v>
      </c>
      <c r="L23" s="76">
        <v>75</v>
      </c>
      <c r="M23" s="76">
        <v>97</v>
      </c>
      <c r="N23" s="76">
        <v>68</v>
      </c>
      <c r="O23" s="76">
        <v>55</v>
      </c>
      <c r="P23" s="296"/>
    </row>
    <row r="24" spans="1:16">
      <c r="A24" s="280" t="s">
        <v>15</v>
      </c>
      <c r="B24" s="287" t="s">
        <v>35</v>
      </c>
      <c r="C24" s="76">
        <v>1570</v>
      </c>
      <c r="D24" s="76">
        <v>1465</v>
      </c>
      <c r="E24" s="76">
        <v>1689</v>
      </c>
      <c r="F24" s="76">
        <v>1184</v>
      </c>
      <c r="G24" s="76">
        <v>1118</v>
      </c>
      <c r="H24" s="76">
        <v>1007</v>
      </c>
      <c r="I24" s="76">
        <v>993</v>
      </c>
      <c r="J24" s="76">
        <v>1339</v>
      </c>
      <c r="K24" s="76">
        <v>1154</v>
      </c>
      <c r="L24" s="76">
        <v>1868</v>
      </c>
      <c r="M24" s="76">
        <v>2000</v>
      </c>
      <c r="N24" s="76">
        <v>3129</v>
      </c>
      <c r="O24" s="76">
        <v>3139</v>
      </c>
      <c r="P24" s="296"/>
    </row>
    <row r="25" spans="1:16">
      <c r="A25" s="280" t="s">
        <v>16</v>
      </c>
      <c r="B25" s="76">
        <v>3558</v>
      </c>
      <c r="C25" s="76">
        <v>4395</v>
      </c>
      <c r="D25" s="76">
        <v>2098</v>
      </c>
      <c r="E25" s="76">
        <v>5106</v>
      </c>
      <c r="F25" s="76">
        <v>5381</v>
      </c>
      <c r="G25" s="76">
        <v>4171</v>
      </c>
      <c r="H25" s="76">
        <v>3344</v>
      </c>
      <c r="I25" s="76">
        <v>2288</v>
      </c>
      <c r="J25" s="76">
        <v>2934</v>
      </c>
      <c r="K25" s="76">
        <v>4271</v>
      </c>
      <c r="L25" s="76">
        <v>4648</v>
      </c>
      <c r="M25" s="76">
        <v>3484</v>
      </c>
      <c r="N25" s="76">
        <v>3641</v>
      </c>
      <c r="O25" s="76">
        <v>2700</v>
      </c>
      <c r="P25" s="296"/>
    </row>
    <row r="26" spans="1:16">
      <c r="A26" s="280" t="s">
        <v>17</v>
      </c>
      <c r="B26" s="72">
        <v>24759</v>
      </c>
      <c r="C26" s="72">
        <v>24286</v>
      </c>
      <c r="D26" s="72">
        <v>25522</v>
      </c>
      <c r="E26" s="72">
        <v>27243</v>
      </c>
      <c r="F26" s="76">
        <v>3067</v>
      </c>
      <c r="G26" s="76">
        <v>983</v>
      </c>
      <c r="H26" s="76">
        <v>1047</v>
      </c>
      <c r="I26" s="76">
        <v>1103</v>
      </c>
      <c r="J26" s="76">
        <v>1604</v>
      </c>
      <c r="K26" s="76">
        <v>1842</v>
      </c>
      <c r="L26" s="76">
        <v>2046</v>
      </c>
      <c r="M26" s="76">
        <v>2027</v>
      </c>
      <c r="N26" s="76">
        <v>1778</v>
      </c>
      <c r="O26" s="76">
        <v>1598</v>
      </c>
      <c r="P26" s="296"/>
    </row>
    <row r="27" spans="1:16">
      <c r="A27" s="281" t="s">
        <v>18</v>
      </c>
      <c r="B27" s="287">
        <v>27</v>
      </c>
      <c r="C27" s="287">
        <v>32</v>
      </c>
      <c r="D27" s="287">
        <v>41</v>
      </c>
      <c r="E27" s="287">
        <v>40</v>
      </c>
      <c r="F27" s="76">
        <v>3083</v>
      </c>
      <c r="G27" s="76">
        <v>5134</v>
      </c>
      <c r="H27" s="76">
        <v>5524</v>
      </c>
      <c r="I27" s="76">
        <v>6051</v>
      </c>
      <c r="J27" s="76">
        <v>6120</v>
      </c>
      <c r="K27" s="76">
        <v>7192</v>
      </c>
      <c r="L27" s="76">
        <v>9990</v>
      </c>
      <c r="M27" s="76">
        <v>9595</v>
      </c>
      <c r="N27" s="76">
        <v>9828</v>
      </c>
      <c r="O27" s="76">
        <v>8661</v>
      </c>
      <c r="P27" s="295"/>
    </row>
    <row r="28" spans="1:16">
      <c r="A28" s="280" t="s">
        <v>19</v>
      </c>
      <c r="B28" s="287" t="s">
        <v>35</v>
      </c>
      <c r="C28" s="76" t="s">
        <v>35</v>
      </c>
      <c r="D28" s="76" t="s">
        <v>35</v>
      </c>
      <c r="E28" s="76" t="s">
        <v>35</v>
      </c>
      <c r="F28" s="76">
        <v>3082</v>
      </c>
      <c r="G28" s="76">
        <v>5133</v>
      </c>
      <c r="H28" s="76">
        <v>5524</v>
      </c>
      <c r="I28" s="76">
        <v>6051</v>
      </c>
      <c r="J28" s="76">
        <v>6120</v>
      </c>
      <c r="K28" s="76">
        <v>7192</v>
      </c>
      <c r="L28" s="76">
        <v>9990</v>
      </c>
      <c r="M28" s="76">
        <v>9595</v>
      </c>
      <c r="N28" s="76">
        <v>9828</v>
      </c>
      <c r="O28" s="76">
        <v>8661</v>
      </c>
      <c r="P28" s="296"/>
    </row>
    <row r="29" spans="1:16">
      <c r="A29" s="283" t="s">
        <v>20</v>
      </c>
      <c r="B29" s="287" t="s">
        <v>35</v>
      </c>
      <c r="C29" s="76" t="s">
        <v>35</v>
      </c>
      <c r="D29" s="76" t="s">
        <v>35</v>
      </c>
      <c r="E29" s="76" t="s">
        <v>35</v>
      </c>
      <c r="F29" s="76">
        <v>10995</v>
      </c>
      <c r="G29" s="76">
        <v>19925</v>
      </c>
      <c r="H29" s="76">
        <v>28142</v>
      </c>
      <c r="I29" s="76">
        <v>32657</v>
      </c>
      <c r="J29" s="76">
        <v>40202</v>
      </c>
      <c r="K29" s="76">
        <v>48509</v>
      </c>
      <c r="L29" s="76">
        <v>34842</v>
      </c>
      <c r="M29" s="76">
        <v>24150</v>
      </c>
      <c r="N29" s="76">
        <v>22552</v>
      </c>
      <c r="O29" s="76">
        <v>25098</v>
      </c>
      <c r="P29" s="298"/>
    </row>
    <row r="30" spans="1:16">
      <c r="A30" s="284" t="s">
        <v>21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299"/>
    </row>
    <row r="31" spans="1:16">
      <c r="A31" s="279" t="s">
        <v>22</v>
      </c>
      <c r="B31" s="75">
        <v>85157</v>
      </c>
      <c r="C31" s="75">
        <v>83057</v>
      </c>
      <c r="D31" s="75">
        <v>89109</v>
      </c>
      <c r="E31" s="75">
        <v>84840</v>
      </c>
      <c r="F31" s="75">
        <v>95431</v>
      </c>
      <c r="G31" s="75">
        <v>94270</v>
      </c>
      <c r="H31" s="75">
        <v>96380</v>
      </c>
      <c r="I31" s="75">
        <v>101758</v>
      </c>
      <c r="J31" s="75">
        <v>114152</v>
      </c>
      <c r="K31" s="75">
        <v>116684</v>
      </c>
      <c r="L31" s="75">
        <v>117772</v>
      </c>
      <c r="M31" s="75">
        <v>118932</v>
      </c>
      <c r="N31" s="75">
        <v>123698</v>
      </c>
      <c r="O31" s="75">
        <v>119096</v>
      </c>
      <c r="P31" s="295"/>
    </row>
    <row r="32" spans="1:16">
      <c r="A32" s="281" t="s">
        <v>23</v>
      </c>
      <c r="B32" s="76">
        <v>4562</v>
      </c>
      <c r="C32" s="76">
        <v>4544</v>
      </c>
      <c r="D32" s="76">
        <v>4602</v>
      </c>
      <c r="E32" s="76">
        <v>4510</v>
      </c>
      <c r="F32" s="76">
        <v>4606</v>
      </c>
      <c r="G32" s="76">
        <v>4844</v>
      </c>
      <c r="H32" s="76">
        <v>4858</v>
      </c>
      <c r="I32" s="76">
        <v>4769</v>
      </c>
      <c r="J32" s="76">
        <v>4832</v>
      </c>
      <c r="K32" s="76">
        <v>4834</v>
      </c>
      <c r="L32" s="76">
        <v>5217</v>
      </c>
      <c r="M32" s="76">
        <v>5365</v>
      </c>
      <c r="N32" s="76">
        <v>5188</v>
      </c>
      <c r="O32" s="76">
        <v>5345</v>
      </c>
      <c r="P32" s="295"/>
    </row>
    <row r="33" spans="1:16">
      <c r="A33" s="281" t="s">
        <v>24</v>
      </c>
      <c r="B33" s="76">
        <v>58977</v>
      </c>
      <c r="C33" s="76">
        <v>58104</v>
      </c>
      <c r="D33" s="76">
        <v>55770</v>
      </c>
      <c r="E33" s="76">
        <v>52713</v>
      </c>
      <c r="F33" s="76">
        <v>49697</v>
      </c>
      <c r="G33" s="76">
        <v>46320</v>
      </c>
      <c r="H33" s="76">
        <v>47894</v>
      </c>
      <c r="I33" s="76">
        <v>49745</v>
      </c>
      <c r="J33" s="76">
        <v>52952</v>
      </c>
      <c r="K33" s="76">
        <v>56246</v>
      </c>
      <c r="L33" s="76">
        <v>54131</v>
      </c>
      <c r="M33" s="76">
        <v>55238</v>
      </c>
      <c r="N33" s="76">
        <v>65523</v>
      </c>
      <c r="O33" s="76">
        <v>64038</v>
      </c>
      <c r="P33" s="295"/>
    </row>
    <row r="34" spans="1:16">
      <c r="A34" s="281" t="s">
        <v>25</v>
      </c>
      <c r="B34" s="72">
        <v>21277</v>
      </c>
      <c r="C34" s="72">
        <v>20363</v>
      </c>
      <c r="D34" s="72">
        <v>28700</v>
      </c>
      <c r="E34" s="72">
        <v>27583</v>
      </c>
      <c r="F34" s="76">
        <v>36515</v>
      </c>
      <c r="G34" s="76">
        <v>35424</v>
      </c>
      <c r="H34" s="76">
        <v>35685</v>
      </c>
      <c r="I34" s="76">
        <v>38437</v>
      </c>
      <c r="J34" s="76">
        <v>46711</v>
      </c>
      <c r="K34" s="76">
        <v>43889</v>
      </c>
      <c r="L34" s="76">
        <v>44365</v>
      </c>
      <c r="M34" s="76">
        <v>43440</v>
      </c>
      <c r="N34" s="76">
        <v>39314</v>
      </c>
      <c r="O34" s="76">
        <v>36757</v>
      </c>
      <c r="P34" s="295"/>
    </row>
    <row r="35" spans="1:16">
      <c r="A35" s="281" t="s">
        <v>26</v>
      </c>
      <c r="B35" s="287">
        <v>341</v>
      </c>
      <c r="C35" s="287">
        <v>46</v>
      </c>
      <c r="D35" s="287">
        <v>37</v>
      </c>
      <c r="E35" s="287">
        <v>34</v>
      </c>
      <c r="F35" s="76">
        <v>4613</v>
      </c>
      <c r="G35" s="76">
        <v>7682</v>
      </c>
      <c r="H35" s="76">
        <v>7943</v>
      </c>
      <c r="I35" s="76">
        <v>8807</v>
      </c>
      <c r="J35" s="76">
        <v>9657</v>
      </c>
      <c r="K35" s="76">
        <v>11715</v>
      </c>
      <c r="L35" s="76">
        <v>14059</v>
      </c>
      <c r="M35" s="76">
        <v>14889</v>
      </c>
      <c r="N35" s="76">
        <v>13673</v>
      </c>
      <c r="O35" s="76">
        <v>12956</v>
      </c>
      <c r="P35" s="295"/>
    </row>
    <row r="36" spans="1:16">
      <c r="A36" s="281" t="s">
        <v>27</v>
      </c>
      <c r="B36" s="287" t="s">
        <v>35</v>
      </c>
      <c r="C36" s="76" t="s">
        <v>35</v>
      </c>
      <c r="D36" s="76" t="s">
        <v>35</v>
      </c>
      <c r="E36" s="76" t="s">
        <v>35</v>
      </c>
      <c r="F36" s="76">
        <v>26</v>
      </c>
      <c r="G36" s="76">
        <v>15</v>
      </c>
      <c r="H36" s="76">
        <v>-12</v>
      </c>
      <c r="I36" s="76">
        <v>15</v>
      </c>
      <c r="J36" s="76">
        <v>-20</v>
      </c>
      <c r="K36" s="76">
        <v>-20</v>
      </c>
      <c r="L36" s="76">
        <v>-57</v>
      </c>
      <c r="M36" s="76">
        <v>-72</v>
      </c>
      <c r="N36" s="76">
        <v>-114</v>
      </c>
      <c r="O36" s="76">
        <v>-93</v>
      </c>
      <c r="P36" s="295"/>
    </row>
    <row r="37" spans="1:16">
      <c r="A37" s="280" t="s">
        <v>28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296"/>
    </row>
    <row r="38" spans="1:16">
      <c r="A38" s="280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296"/>
    </row>
    <row r="39" spans="1:16">
      <c r="A39" s="279" t="s">
        <v>29</v>
      </c>
      <c r="B39" s="71">
        <v>15972</v>
      </c>
      <c r="C39" s="71">
        <v>27734</v>
      </c>
      <c r="D39" s="71">
        <v>30678</v>
      </c>
      <c r="E39" s="71">
        <v>48640</v>
      </c>
      <c r="F39" s="75">
        <v>50649</v>
      </c>
      <c r="G39" s="75">
        <v>45181</v>
      </c>
      <c r="H39" s="75">
        <v>45957</v>
      </c>
      <c r="I39" s="75">
        <v>41856</v>
      </c>
      <c r="J39" s="75">
        <v>46168</v>
      </c>
      <c r="K39" s="75">
        <v>78916</v>
      </c>
      <c r="L39" s="75">
        <v>99071</v>
      </c>
      <c r="M39" s="75">
        <v>71912</v>
      </c>
      <c r="N39" s="75">
        <v>64803</v>
      </c>
      <c r="O39" s="75">
        <v>74138</v>
      </c>
      <c r="P39" s="295"/>
    </row>
    <row r="40" spans="1:16">
      <c r="A40" s="280" t="s">
        <v>30</v>
      </c>
      <c r="B40" s="76">
        <v>74949</v>
      </c>
      <c r="C40" s="76">
        <v>85838</v>
      </c>
      <c r="D40" s="76">
        <v>87448</v>
      </c>
      <c r="E40" s="76">
        <v>101353</v>
      </c>
      <c r="F40" s="76">
        <v>101876</v>
      </c>
      <c r="G40" s="76">
        <v>94049</v>
      </c>
      <c r="H40" s="76">
        <v>96270</v>
      </c>
      <c r="I40" s="76">
        <v>94357</v>
      </c>
      <c r="J40" s="76">
        <v>102657</v>
      </c>
      <c r="K40" s="76">
        <v>139685</v>
      </c>
      <c r="L40" s="76">
        <v>157271</v>
      </c>
      <c r="M40" s="76">
        <v>132444</v>
      </c>
      <c r="N40" s="76">
        <v>134171</v>
      </c>
      <c r="O40" s="76">
        <v>142471</v>
      </c>
      <c r="P40" s="296"/>
    </row>
    <row r="41" spans="1:16">
      <c r="A41" s="280" t="s">
        <v>31</v>
      </c>
      <c r="B41" s="287" t="s">
        <v>35</v>
      </c>
      <c r="C41" s="76" t="s">
        <v>35</v>
      </c>
      <c r="D41" s="76" t="s">
        <v>35</v>
      </c>
      <c r="E41" s="76" t="s">
        <v>35</v>
      </c>
      <c r="F41" s="76">
        <v>3083</v>
      </c>
      <c r="G41" s="76">
        <v>5134</v>
      </c>
      <c r="H41" s="76">
        <v>5524</v>
      </c>
      <c r="I41" s="76">
        <v>6051</v>
      </c>
      <c r="J41" s="76">
        <v>6120</v>
      </c>
      <c r="K41" s="76">
        <v>7192</v>
      </c>
      <c r="L41" s="76">
        <v>9990</v>
      </c>
      <c r="M41" s="76">
        <v>9595</v>
      </c>
      <c r="N41" s="76">
        <v>9828</v>
      </c>
      <c r="O41" s="76">
        <v>8661</v>
      </c>
      <c r="P41" s="296"/>
    </row>
    <row r="42" spans="1:16">
      <c r="A42" s="280" t="s">
        <v>24</v>
      </c>
      <c r="B42" s="287">
        <v>58977</v>
      </c>
      <c r="C42" s="287">
        <v>58104</v>
      </c>
      <c r="D42" s="287">
        <v>56770</v>
      </c>
      <c r="E42" s="287">
        <v>52713</v>
      </c>
      <c r="F42" s="76">
        <v>49697</v>
      </c>
      <c r="G42" s="76">
        <v>46320</v>
      </c>
      <c r="H42" s="76">
        <v>47894</v>
      </c>
      <c r="I42" s="76">
        <v>49745</v>
      </c>
      <c r="J42" s="76">
        <v>52952</v>
      </c>
      <c r="K42" s="76">
        <v>56246</v>
      </c>
      <c r="L42" s="76">
        <v>54131</v>
      </c>
      <c r="M42" s="76">
        <v>55238</v>
      </c>
      <c r="N42" s="76">
        <v>65523</v>
      </c>
      <c r="O42" s="76">
        <v>64038</v>
      </c>
      <c r="P42" s="296"/>
    </row>
    <row r="43" spans="1:16">
      <c r="A43" s="280" t="s">
        <v>32</v>
      </c>
      <c r="B43" s="287" t="s">
        <v>35</v>
      </c>
      <c r="C43" s="76" t="s">
        <v>35</v>
      </c>
      <c r="D43" s="76" t="s">
        <v>35</v>
      </c>
      <c r="E43" s="76" t="s">
        <v>35</v>
      </c>
      <c r="F43" s="76">
        <v>4613</v>
      </c>
      <c r="G43" s="76">
        <v>7682</v>
      </c>
      <c r="H43" s="76">
        <v>7943</v>
      </c>
      <c r="I43" s="76">
        <v>8807</v>
      </c>
      <c r="J43" s="76">
        <v>9657</v>
      </c>
      <c r="K43" s="76">
        <v>11715</v>
      </c>
      <c r="L43" s="76">
        <v>14059</v>
      </c>
      <c r="M43" s="76">
        <v>14889</v>
      </c>
      <c r="N43" s="76">
        <v>13673</v>
      </c>
      <c r="O43" s="76">
        <v>12956</v>
      </c>
      <c r="P43" s="296"/>
    </row>
    <row r="44" spans="1:16">
      <c r="A44" s="280"/>
      <c r="B44" s="287"/>
      <c r="C44" s="287"/>
      <c r="D44" s="287"/>
      <c r="E44" s="287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296"/>
    </row>
    <row r="45" spans="1:16">
      <c r="A45" s="279" t="s">
        <v>33</v>
      </c>
      <c r="B45" s="75">
        <v>12737</v>
      </c>
      <c r="C45" s="75">
        <v>13402</v>
      </c>
      <c r="D45" s="75">
        <v>12730</v>
      </c>
      <c r="E45" s="75">
        <v>13650</v>
      </c>
      <c r="F45" s="75">
        <v>14057</v>
      </c>
      <c r="G45" s="75">
        <v>13949</v>
      </c>
      <c r="H45" s="75">
        <v>13715</v>
      </c>
      <c r="I45" s="75">
        <v>13495</v>
      </c>
      <c r="J45" s="75">
        <v>12212</v>
      </c>
      <c r="K45" s="75">
        <v>12372</v>
      </c>
      <c r="L45" s="75">
        <v>13335</v>
      </c>
      <c r="M45" s="75">
        <v>12848</v>
      </c>
      <c r="N45" s="75">
        <v>14821</v>
      </c>
      <c r="O45" s="75">
        <v>14598</v>
      </c>
      <c r="P45" s="295"/>
    </row>
    <row r="46" spans="1:16">
      <c r="A46" s="280" t="s">
        <v>34</v>
      </c>
      <c r="B46" s="76">
        <v>17299</v>
      </c>
      <c r="C46" s="76">
        <v>17946</v>
      </c>
      <c r="D46" s="76">
        <v>17332</v>
      </c>
      <c r="E46" s="76">
        <v>18160</v>
      </c>
      <c r="F46" s="76">
        <v>18663</v>
      </c>
      <c r="G46" s="76">
        <v>18793</v>
      </c>
      <c r="H46" s="76">
        <v>18573</v>
      </c>
      <c r="I46" s="76">
        <v>18264</v>
      </c>
      <c r="J46" s="76">
        <v>17044</v>
      </c>
      <c r="K46" s="76">
        <v>17206</v>
      </c>
      <c r="L46" s="76">
        <v>18552</v>
      </c>
      <c r="M46" s="76">
        <v>18213</v>
      </c>
      <c r="N46" s="76">
        <v>20009</v>
      </c>
      <c r="O46" s="76">
        <v>19943</v>
      </c>
      <c r="P46" s="296"/>
    </row>
    <row r="47" spans="1:16">
      <c r="A47" s="280" t="s">
        <v>23</v>
      </c>
      <c r="B47" s="76">
        <v>4562</v>
      </c>
      <c r="C47" s="76">
        <v>4544</v>
      </c>
      <c r="D47" s="76">
        <v>4602</v>
      </c>
      <c r="E47" s="76">
        <v>4510</v>
      </c>
      <c r="F47" s="76">
        <v>4606</v>
      </c>
      <c r="G47" s="76">
        <v>4844</v>
      </c>
      <c r="H47" s="76">
        <v>4858</v>
      </c>
      <c r="I47" s="76">
        <v>4769</v>
      </c>
      <c r="J47" s="76">
        <v>4832</v>
      </c>
      <c r="K47" s="76">
        <v>4834</v>
      </c>
      <c r="L47" s="76">
        <v>5217</v>
      </c>
      <c r="M47" s="76">
        <v>5365</v>
      </c>
      <c r="N47" s="76">
        <v>5188</v>
      </c>
      <c r="O47" s="76">
        <v>5345</v>
      </c>
      <c r="P47" s="296"/>
    </row>
    <row r="48" spans="1:16">
      <c r="A48" s="285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88"/>
      <c r="O48" s="88"/>
    </row>
    <row r="49" spans="1:7">
      <c r="A49" s="4" t="s">
        <v>38</v>
      </c>
      <c r="B49" s="5"/>
      <c r="C49" s="5"/>
      <c r="D49" s="5"/>
      <c r="E49" s="5"/>
      <c r="F49" s="5"/>
      <c r="G49" s="6"/>
    </row>
    <row r="50" spans="1:7">
      <c r="A50" s="4" t="s">
        <v>39</v>
      </c>
      <c r="B50" s="5"/>
      <c r="C50" s="5"/>
      <c r="D50" s="5"/>
      <c r="E50" s="5"/>
      <c r="F50" s="5"/>
      <c r="G50" s="6"/>
    </row>
    <row r="51" spans="1:7">
      <c r="A51" s="5" t="s">
        <v>40</v>
      </c>
      <c r="B51" s="5"/>
      <c r="C51" s="5"/>
      <c r="D51" s="5"/>
      <c r="E51" s="5"/>
      <c r="F51" s="5"/>
      <c r="G51" s="6"/>
    </row>
    <row r="52" spans="1:7">
      <c r="A52" s="5" t="s">
        <v>41</v>
      </c>
      <c r="B52" s="5"/>
      <c r="C52" s="5"/>
      <c r="D52" s="5"/>
      <c r="E52" s="5"/>
      <c r="F52" s="5"/>
      <c r="G52" s="6"/>
    </row>
    <row r="53" spans="1:7">
      <c r="A53" s="5" t="s">
        <v>42</v>
      </c>
      <c r="B53" s="5"/>
      <c r="C53" s="5"/>
      <c r="D53" s="5"/>
      <c r="E53" s="5"/>
      <c r="F53" s="5"/>
      <c r="G53" s="7"/>
    </row>
  </sheetData>
  <mergeCells count="14">
    <mergeCell ref="G4:G5"/>
    <mergeCell ref="H4:H5"/>
    <mergeCell ref="I4:I5"/>
    <mergeCell ref="J4:J5"/>
    <mergeCell ref="B4:B5"/>
    <mergeCell ref="C4:C5"/>
    <mergeCell ref="D4:D5"/>
    <mergeCell ref="E4:E5"/>
    <mergeCell ref="F4:F5"/>
    <mergeCell ref="O4:O5"/>
    <mergeCell ref="K4:K5"/>
    <mergeCell ref="L4:L5"/>
    <mergeCell ref="M4:M5"/>
    <mergeCell ref="N4:N5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workbookViewId="0">
      <selection activeCell="F2" sqref="F2"/>
    </sheetView>
  </sheetViews>
  <sheetFormatPr baseColWidth="10" defaultRowHeight="12.75"/>
  <cols>
    <col min="1" max="1" width="46.7109375" customWidth="1"/>
  </cols>
  <sheetData>
    <row r="1" spans="1:10" ht="15">
      <c r="A1" s="60" t="s">
        <v>312</v>
      </c>
      <c r="B1" s="51"/>
      <c r="C1" s="51"/>
      <c r="D1" s="51"/>
      <c r="E1" s="51"/>
    </row>
    <row r="2" spans="1:10" ht="15">
      <c r="A2" s="60" t="s">
        <v>313</v>
      </c>
      <c r="B2" s="51"/>
      <c r="C2" s="51"/>
      <c r="D2" s="51"/>
      <c r="E2" s="51"/>
    </row>
    <row r="4" spans="1:10" ht="14.25">
      <c r="A4" s="50" t="s">
        <v>314</v>
      </c>
      <c r="B4" s="51"/>
      <c r="C4" s="51"/>
      <c r="D4" s="51"/>
      <c r="E4" s="51"/>
      <c r="F4" s="51"/>
      <c r="G4" s="51"/>
      <c r="H4" s="51"/>
      <c r="I4" s="51"/>
      <c r="J4" s="52" t="s">
        <v>472</v>
      </c>
    </row>
    <row r="5" spans="1:10" ht="14.25">
      <c r="A5" s="53"/>
      <c r="B5" s="54"/>
      <c r="C5" s="54"/>
      <c r="D5" s="54"/>
      <c r="E5" s="54"/>
      <c r="F5" s="54"/>
      <c r="G5" s="54"/>
      <c r="H5" s="54"/>
      <c r="I5" s="54"/>
      <c r="J5" s="55"/>
    </row>
    <row r="6" spans="1:10">
      <c r="A6" s="61" t="s">
        <v>315</v>
      </c>
      <c r="B6" s="373" t="s">
        <v>102</v>
      </c>
      <c r="C6" s="373"/>
      <c r="D6" s="373"/>
      <c r="E6" s="374" t="s">
        <v>316</v>
      </c>
      <c r="F6" s="374"/>
      <c r="G6" s="374"/>
      <c r="H6" s="373" t="s">
        <v>317</v>
      </c>
      <c r="I6" s="373"/>
      <c r="J6" s="373"/>
    </row>
    <row r="7" spans="1:10">
      <c r="A7" s="68"/>
      <c r="B7" s="67" t="s">
        <v>110</v>
      </c>
      <c r="C7" s="67" t="s">
        <v>116</v>
      </c>
      <c r="D7" s="67" t="s">
        <v>117</v>
      </c>
      <c r="E7" s="67" t="s">
        <v>110</v>
      </c>
      <c r="F7" s="67" t="s">
        <v>116</v>
      </c>
      <c r="G7" s="67" t="s">
        <v>117</v>
      </c>
      <c r="H7" s="67" t="s">
        <v>110</v>
      </c>
      <c r="I7" s="67" t="s">
        <v>116</v>
      </c>
      <c r="J7" s="67" t="s">
        <v>117</v>
      </c>
    </row>
    <row r="8" spans="1:10">
      <c r="A8" s="62" t="s">
        <v>318</v>
      </c>
      <c r="B8" s="138">
        <v>142471</v>
      </c>
      <c r="C8" s="138">
        <v>76449</v>
      </c>
      <c r="D8" s="138">
        <v>66022</v>
      </c>
      <c r="E8" s="138">
        <v>104006</v>
      </c>
      <c r="F8" s="138">
        <v>58620</v>
      </c>
      <c r="G8" s="138">
        <v>45386</v>
      </c>
      <c r="H8" s="138">
        <v>38465</v>
      </c>
      <c r="I8" s="138">
        <v>17829</v>
      </c>
      <c r="J8" s="138">
        <v>20636</v>
      </c>
    </row>
    <row r="9" spans="1:10" ht="26.25" customHeight="1">
      <c r="A9" s="62" t="s">
        <v>319</v>
      </c>
      <c r="B9" s="65">
        <v>45048</v>
      </c>
      <c r="C9" s="65">
        <v>16619</v>
      </c>
      <c r="D9" s="65">
        <v>28429</v>
      </c>
      <c r="E9" s="65">
        <v>27228</v>
      </c>
      <c r="F9" s="65">
        <v>9756</v>
      </c>
      <c r="G9" s="65">
        <v>17472</v>
      </c>
      <c r="H9" s="65">
        <v>17820</v>
      </c>
      <c r="I9" s="65">
        <v>6863</v>
      </c>
      <c r="J9" s="65">
        <v>10957</v>
      </c>
    </row>
    <row r="10" spans="1:10" ht="27" customHeight="1">
      <c r="A10" s="63" t="s">
        <v>320</v>
      </c>
      <c r="B10" s="65">
        <v>9635</v>
      </c>
      <c r="C10" s="65">
        <v>3990</v>
      </c>
      <c r="D10" s="65">
        <v>5645</v>
      </c>
      <c r="E10" s="65">
        <v>1622</v>
      </c>
      <c r="F10" s="65">
        <v>677</v>
      </c>
      <c r="G10" s="65">
        <v>945</v>
      </c>
      <c r="H10" s="65">
        <v>8013</v>
      </c>
      <c r="I10" s="65">
        <v>3313</v>
      </c>
      <c r="J10" s="65">
        <v>4700</v>
      </c>
    </row>
    <row r="11" spans="1:10">
      <c r="A11" s="62" t="s">
        <v>321</v>
      </c>
      <c r="B11" s="65">
        <v>9028</v>
      </c>
      <c r="C11" s="65">
        <v>3707</v>
      </c>
      <c r="D11" s="65">
        <v>5321</v>
      </c>
      <c r="E11" s="65">
        <v>1536</v>
      </c>
      <c r="F11" s="65">
        <v>630</v>
      </c>
      <c r="G11" s="65">
        <v>906</v>
      </c>
      <c r="H11" s="65">
        <v>7492</v>
      </c>
      <c r="I11" s="65">
        <v>3077</v>
      </c>
      <c r="J11" s="65">
        <v>4415</v>
      </c>
    </row>
    <row r="12" spans="1:10">
      <c r="A12" s="62" t="s">
        <v>322</v>
      </c>
      <c r="B12" s="65">
        <v>595</v>
      </c>
      <c r="C12" s="65">
        <v>281</v>
      </c>
      <c r="D12" s="65">
        <v>314</v>
      </c>
      <c r="E12" s="65">
        <v>83</v>
      </c>
      <c r="F12" s="65">
        <v>46</v>
      </c>
      <c r="G12" s="65">
        <v>37</v>
      </c>
      <c r="H12" s="65">
        <v>512</v>
      </c>
      <c r="I12" s="65">
        <v>235</v>
      </c>
      <c r="J12" s="65">
        <v>277</v>
      </c>
    </row>
    <row r="13" spans="1:10">
      <c r="A13" s="62" t="s">
        <v>323</v>
      </c>
      <c r="B13" s="65">
        <v>11</v>
      </c>
      <c r="C13" s="65">
        <v>2</v>
      </c>
      <c r="D13" s="65">
        <v>9</v>
      </c>
      <c r="E13" s="65">
        <v>3</v>
      </c>
      <c r="F13" s="65">
        <v>1</v>
      </c>
      <c r="G13" s="65">
        <v>2</v>
      </c>
      <c r="H13" s="65">
        <v>8</v>
      </c>
      <c r="I13" s="65">
        <v>1</v>
      </c>
      <c r="J13" s="65">
        <v>7</v>
      </c>
    </row>
    <row r="14" spans="1:10">
      <c r="A14" s="62" t="s">
        <v>324</v>
      </c>
      <c r="B14" s="65">
        <v>1</v>
      </c>
      <c r="C14" s="65">
        <v>0</v>
      </c>
      <c r="D14" s="65">
        <v>1</v>
      </c>
      <c r="E14" s="65">
        <v>0</v>
      </c>
      <c r="F14" s="65">
        <v>0</v>
      </c>
      <c r="G14" s="65">
        <v>0</v>
      </c>
      <c r="H14" s="65">
        <v>1</v>
      </c>
      <c r="I14" s="65">
        <v>0</v>
      </c>
      <c r="J14" s="65">
        <v>1</v>
      </c>
    </row>
    <row r="15" spans="1:10">
      <c r="A15" s="62" t="s">
        <v>325</v>
      </c>
      <c r="B15" s="65">
        <v>35413</v>
      </c>
      <c r="C15" s="65">
        <v>12629</v>
      </c>
      <c r="D15" s="65">
        <v>22784</v>
      </c>
      <c r="E15" s="65">
        <v>25606</v>
      </c>
      <c r="F15" s="65">
        <v>9079</v>
      </c>
      <c r="G15" s="65">
        <v>16527</v>
      </c>
      <c r="H15" s="65">
        <v>9807</v>
      </c>
      <c r="I15" s="65">
        <v>3550</v>
      </c>
      <c r="J15" s="65">
        <v>6257</v>
      </c>
    </row>
    <row r="16" spans="1:10">
      <c r="A16" s="62" t="s">
        <v>326</v>
      </c>
      <c r="B16" s="65">
        <v>18547</v>
      </c>
      <c r="C16" s="65">
        <v>4028</v>
      </c>
      <c r="D16" s="65">
        <v>14519</v>
      </c>
      <c r="E16" s="65">
        <v>12230</v>
      </c>
      <c r="F16" s="65">
        <v>2222</v>
      </c>
      <c r="G16" s="65">
        <v>10008</v>
      </c>
      <c r="H16" s="65">
        <v>6317</v>
      </c>
      <c r="I16" s="65">
        <v>1806</v>
      </c>
      <c r="J16" s="65">
        <v>4511</v>
      </c>
    </row>
    <row r="17" spans="1:10">
      <c r="A17" s="62" t="s">
        <v>327</v>
      </c>
      <c r="B17" s="65">
        <v>16798</v>
      </c>
      <c r="C17" s="65">
        <v>8598</v>
      </c>
      <c r="D17" s="65">
        <v>8200</v>
      </c>
      <c r="E17" s="65">
        <v>13313</v>
      </c>
      <c r="F17" s="65">
        <v>6854</v>
      </c>
      <c r="G17" s="65">
        <v>6459</v>
      </c>
      <c r="H17" s="65">
        <v>3485</v>
      </c>
      <c r="I17" s="65">
        <v>1744</v>
      </c>
      <c r="J17" s="65">
        <v>1741</v>
      </c>
    </row>
    <row r="18" spans="1:10">
      <c r="A18" s="62" t="s">
        <v>328</v>
      </c>
      <c r="B18" s="65">
        <v>61</v>
      </c>
      <c r="C18" s="65">
        <v>3</v>
      </c>
      <c r="D18" s="65">
        <v>58</v>
      </c>
      <c r="E18" s="65">
        <v>61</v>
      </c>
      <c r="F18" s="65">
        <v>3</v>
      </c>
      <c r="G18" s="65">
        <v>58</v>
      </c>
      <c r="H18" s="65">
        <v>0</v>
      </c>
      <c r="I18" s="65">
        <v>0</v>
      </c>
      <c r="J18" s="65">
        <v>0</v>
      </c>
    </row>
    <row r="19" spans="1:10">
      <c r="A19" s="62" t="s">
        <v>329</v>
      </c>
      <c r="B19" s="65">
        <v>7</v>
      </c>
      <c r="C19" s="65">
        <v>0</v>
      </c>
      <c r="D19" s="65">
        <v>7</v>
      </c>
      <c r="E19" s="65">
        <v>2</v>
      </c>
      <c r="F19" s="65">
        <v>0</v>
      </c>
      <c r="G19" s="65">
        <v>2</v>
      </c>
      <c r="H19" s="65">
        <v>5</v>
      </c>
      <c r="I19" s="65">
        <v>0</v>
      </c>
      <c r="J19" s="65">
        <v>5</v>
      </c>
    </row>
    <row r="20" spans="1:10" ht="36" customHeight="1">
      <c r="A20" s="63" t="s">
        <v>330</v>
      </c>
      <c r="B20" s="65">
        <v>11258</v>
      </c>
      <c r="C20" s="65">
        <v>7011</v>
      </c>
      <c r="D20" s="65">
        <v>4247</v>
      </c>
      <c r="E20" s="65">
        <v>7288</v>
      </c>
      <c r="F20" s="65">
        <v>4120</v>
      </c>
      <c r="G20" s="65">
        <v>3168</v>
      </c>
      <c r="H20" s="65">
        <v>3970</v>
      </c>
      <c r="I20" s="65">
        <v>2891</v>
      </c>
      <c r="J20" s="65">
        <v>1079</v>
      </c>
    </row>
    <row r="21" spans="1:10">
      <c r="A21" s="62" t="s">
        <v>331</v>
      </c>
      <c r="B21" s="65">
        <v>7228</v>
      </c>
      <c r="C21" s="65">
        <v>4077</v>
      </c>
      <c r="D21" s="65">
        <v>3151</v>
      </c>
      <c r="E21" s="65">
        <v>7228</v>
      </c>
      <c r="F21" s="65">
        <v>4077</v>
      </c>
      <c r="G21" s="65">
        <v>3151</v>
      </c>
      <c r="H21" s="65">
        <v>0</v>
      </c>
      <c r="I21" s="65">
        <v>0</v>
      </c>
      <c r="J21" s="65">
        <v>0</v>
      </c>
    </row>
    <row r="22" spans="1:10">
      <c r="A22" s="62" t="s">
        <v>332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>
      <c r="A23" s="62" t="s">
        <v>333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>
      <c r="A24" s="62" t="s">
        <v>334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</row>
    <row r="25" spans="1:10">
      <c r="A25" s="62" t="s">
        <v>335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>
      <c r="A26" s="62" t="s">
        <v>336</v>
      </c>
      <c r="B26" s="65">
        <v>4711</v>
      </c>
      <c r="C26" s="65">
        <v>2725</v>
      </c>
      <c r="D26" s="65">
        <v>1986</v>
      </c>
      <c r="E26" s="65">
        <v>4711</v>
      </c>
      <c r="F26" s="65">
        <v>2725</v>
      </c>
      <c r="G26" s="65">
        <v>1986</v>
      </c>
      <c r="H26" s="65">
        <v>0</v>
      </c>
      <c r="I26" s="65">
        <v>0</v>
      </c>
      <c r="J26" s="65">
        <v>0</v>
      </c>
    </row>
    <row r="27" spans="1:10">
      <c r="A27" s="62" t="s">
        <v>337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>
      <c r="A28" s="62" t="s">
        <v>338</v>
      </c>
      <c r="B28" s="65">
        <v>1262</v>
      </c>
      <c r="C28" s="65">
        <v>775</v>
      </c>
      <c r="D28" s="65">
        <v>487</v>
      </c>
      <c r="E28" s="65">
        <v>1262</v>
      </c>
      <c r="F28" s="65">
        <v>775</v>
      </c>
      <c r="G28" s="65">
        <v>487</v>
      </c>
      <c r="H28" s="65">
        <v>0</v>
      </c>
      <c r="I28" s="65">
        <v>0</v>
      </c>
      <c r="J28" s="65">
        <v>0</v>
      </c>
    </row>
    <row r="29" spans="1:10">
      <c r="A29" s="62" t="s">
        <v>339</v>
      </c>
      <c r="B29" s="65">
        <v>11</v>
      </c>
      <c r="C29" s="65">
        <v>11</v>
      </c>
      <c r="D29" s="65">
        <v>0</v>
      </c>
      <c r="E29" s="65">
        <v>11</v>
      </c>
      <c r="F29" s="65">
        <v>11</v>
      </c>
      <c r="G29" s="65">
        <v>0</v>
      </c>
      <c r="H29" s="65">
        <v>0</v>
      </c>
      <c r="I29" s="65">
        <v>0</v>
      </c>
      <c r="J29" s="65">
        <v>0</v>
      </c>
    </row>
    <row r="30" spans="1:10">
      <c r="A30" s="62" t="s">
        <v>340</v>
      </c>
      <c r="B30" s="65">
        <v>640</v>
      </c>
      <c r="C30" s="65">
        <v>275</v>
      </c>
      <c r="D30" s="65">
        <v>365</v>
      </c>
      <c r="E30" s="65">
        <v>640</v>
      </c>
      <c r="F30" s="65">
        <v>275</v>
      </c>
      <c r="G30" s="65">
        <v>365</v>
      </c>
      <c r="H30" s="65">
        <v>0</v>
      </c>
      <c r="I30" s="65">
        <v>0</v>
      </c>
      <c r="J30" s="65">
        <v>0</v>
      </c>
    </row>
    <row r="31" spans="1:10">
      <c r="A31" s="62" t="s">
        <v>341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0">
      <c r="A32" s="62" t="s">
        <v>342</v>
      </c>
      <c r="B32" s="65">
        <v>602</v>
      </c>
      <c r="C32" s="65">
        <v>290</v>
      </c>
      <c r="D32" s="65">
        <v>312</v>
      </c>
      <c r="E32" s="65">
        <v>602</v>
      </c>
      <c r="F32" s="65">
        <v>290</v>
      </c>
      <c r="G32" s="65">
        <v>312</v>
      </c>
      <c r="H32" s="65">
        <v>0</v>
      </c>
      <c r="I32" s="65">
        <v>0</v>
      </c>
      <c r="J32" s="65">
        <v>0</v>
      </c>
    </row>
    <row r="33" spans="1:10">
      <c r="A33" s="264" t="s">
        <v>468</v>
      </c>
      <c r="B33" s="65">
        <v>2</v>
      </c>
      <c r="C33" s="65">
        <v>1</v>
      </c>
      <c r="D33" s="65">
        <v>1</v>
      </c>
      <c r="E33" s="65">
        <v>2</v>
      </c>
      <c r="F33" s="65">
        <v>1</v>
      </c>
      <c r="G33" s="65">
        <v>1</v>
      </c>
      <c r="H33" s="65">
        <v>0</v>
      </c>
      <c r="I33" s="65">
        <v>0</v>
      </c>
      <c r="J33" s="65">
        <v>0</v>
      </c>
    </row>
    <row r="34" spans="1:10">
      <c r="A34" s="62" t="s">
        <v>343</v>
      </c>
      <c r="B34" s="65">
        <v>3997</v>
      </c>
      <c r="C34" s="65">
        <v>2925</v>
      </c>
      <c r="D34" s="65">
        <v>1072</v>
      </c>
      <c r="E34" s="65">
        <v>54</v>
      </c>
      <c r="F34" s="65">
        <v>41</v>
      </c>
      <c r="G34" s="65">
        <v>13</v>
      </c>
      <c r="H34" s="65">
        <v>3943</v>
      </c>
      <c r="I34" s="65">
        <v>2884</v>
      </c>
      <c r="J34" s="65">
        <v>1059</v>
      </c>
    </row>
    <row r="35" spans="1:10">
      <c r="A35" s="62" t="s">
        <v>344</v>
      </c>
      <c r="B35" s="65">
        <v>2201</v>
      </c>
      <c r="C35" s="65">
        <v>1564</v>
      </c>
      <c r="D35" s="65">
        <v>637</v>
      </c>
      <c r="E35" s="65">
        <v>48</v>
      </c>
      <c r="F35" s="65">
        <v>36</v>
      </c>
      <c r="G35" s="65">
        <v>12</v>
      </c>
      <c r="H35" s="65">
        <v>2153</v>
      </c>
      <c r="I35" s="65">
        <v>1528</v>
      </c>
      <c r="J35" s="65">
        <v>625</v>
      </c>
    </row>
    <row r="36" spans="1:10">
      <c r="A36" s="62" t="s">
        <v>345</v>
      </c>
      <c r="B36" s="65">
        <v>24</v>
      </c>
      <c r="C36" s="65">
        <v>20</v>
      </c>
      <c r="D36" s="65">
        <v>4</v>
      </c>
      <c r="E36" s="65">
        <v>2</v>
      </c>
      <c r="F36" s="65">
        <v>1</v>
      </c>
      <c r="G36" s="65">
        <v>1</v>
      </c>
      <c r="H36" s="65">
        <v>22</v>
      </c>
      <c r="I36" s="65">
        <v>19</v>
      </c>
      <c r="J36" s="65">
        <v>3</v>
      </c>
    </row>
    <row r="37" spans="1:10">
      <c r="A37" s="62" t="s">
        <v>346</v>
      </c>
      <c r="B37" s="65">
        <v>1772</v>
      </c>
      <c r="C37" s="65">
        <v>1341</v>
      </c>
      <c r="D37" s="65">
        <v>431</v>
      </c>
      <c r="E37" s="65">
        <v>4</v>
      </c>
      <c r="F37" s="65">
        <v>4</v>
      </c>
      <c r="G37" s="65">
        <v>0</v>
      </c>
      <c r="H37" s="65">
        <v>1768</v>
      </c>
      <c r="I37" s="65">
        <v>1337</v>
      </c>
      <c r="J37" s="65">
        <v>431</v>
      </c>
    </row>
    <row r="38" spans="1:10">
      <c r="A38" s="62" t="s">
        <v>347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</row>
    <row r="39" spans="1:10">
      <c r="A39" s="62" t="s">
        <v>348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</row>
    <row r="40" spans="1:10">
      <c r="A40" s="62" t="s">
        <v>349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</row>
    <row r="41" spans="1:10">
      <c r="A41" s="62" t="s">
        <v>350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</row>
    <row r="42" spans="1:10">
      <c r="A42" s="62" t="s">
        <v>351</v>
      </c>
      <c r="B42" s="65">
        <v>33</v>
      </c>
      <c r="C42" s="65">
        <v>9</v>
      </c>
      <c r="D42" s="65">
        <v>24</v>
      </c>
      <c r="E42" s="65">
        <v>6</v>
      </c>
      <c r="F42" s="65">
        <v>2</v>
      </c>
      <c r="G42" s="65">
        <v>4</v>
      </c>
      <c r="H42" s="65">
        <v>27</v>
      </c>
      <c r="I42" s="65">
        <v>7</v>
      </c>
      <c r="J42" s="65">
        <v>20</v>
      </c>
    </row>
    <row r="43" spans="1:10">
      <c r="A43" s="62" t="s">
        <v>352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</row>
    <row r="44" spans="1:10" ht="35.25" customHeight="1">
      <c r="A44" s="63" t="s">
        <v>353</v>
      </c>
      <c r="B44" s="65">
        <v>57207</v>
      </c>
      <c r="C44" s="65">
        <v>38927</v>
      </c>
      <c r="D44" s="65">
        <v>18280</v>
      </c>
      <c r="E44" s="65">
        <v>56914</v>
      </c>
      <c r="F44" s="65">
        <v>38779</v>
      </c>
      <c r="G44" s="65">
        <v>18135</v>
      </c>
      <c r="H44" s="65">
        <v>293</v>
      </c>
      <c r="I44" s="65">
        <v>148</v>
      </c>
      <c r="J44" s="65">
        <v>145</v>
      </c>
    </row>
    <row r="45" spans="1:10" ht="27.75" customHeight="1">
      <c r="A45" s="63" t="s">
        <v>354</v>
      </c>
      <c r="B45" s="65">
        <v>29</v>
      </c>
      <c r="C45" s="65">
        <v>6</v>
      </c>
      <c r="D45" s="65">
        <v>23</v>
      </c>
      <c r="E45" s="65">
        <v>20</v>
      </c>
      <c r="F45" s="65">
        <v>4</v>
      </c>
      <c r="G45" s="65">
        <v>16</v>
      </c>
      <c r="H45" s="65">
        <v>9</v>
      </c>
      <c r="I45" s="65">
        <v>2</v>
      </c>
      <c r="J45" s="65">
        <v>7</v>
      </c>
    </row>
    <row r="46" spans="1:10" ht="24.75" customHeight="1">
      <c r="A46" s="63" t="s">
        <v>355</v>
      </c>
      <c r="B46" s="65">
        <v>224</v>
      </c>
      <c r="C46" s="65">
        <v>85</v>
      </c>
      <c r="D46" s="65">
        <v>139</v>
      </c>
      <c r="E46" s="65">
        <v>84</v>
      </c>
      <c r="F46" s="65">
        <v>32</v>
      </c>
      <c r="G46" s="65">
        <v>52</v>
      </c>
      <c r="H46" s="65">
        <v>140</v>
      </c>
      <c r="I46" s="65">
        <v>53</v>
      </c>
      <c r="J46" s="65">
        <v>87</v>
      </c>
    </row>
    <row r="47" spans="1:10" ht="27" customHeight="1">
      <c r="A47" s="63" t="s">
        <v>356</v>
      </c>
      <c r="B47" s="65">
        <v>72</v>
      </c>
      <c r="C47" s="65">
        <v>47</v>
      </c>
      <c r="D47" s="65">
        <v>25</v>
      </c>
      <c r="E47" s="65">
        <v>39</v>
      </c>
      <c r="F47" s="65">
        <v>24</v>
      </c>
      <c r="G47" s="65">
        <v>15</v>
      </c>
      <c r="H47" s="65">
        <v>33</v>
      </c>
      <c r="I47" s="65">
        <v>23</v>
      </c>
      <c r="J47" s="65">
        <v>10</v>
      </c>
    </row>
    <row r="48" spans="1:10" ht="27.75" customHeight="1">
      <c r="A48" s="63" t="s">
        <v>357</v>
      </c>
      <c r="B48" s="65">
        <v>928</v>
      </c>
      <c r="C48" s="65">
        <v>612</v>
      </c>
      <c r="D48" s="65">
        <v>316</v>
      </c>
      <c r="E48" s="65">
        <v>884</v>
      </c>
      <c r="F48" s="65">
        <v>574</v>
      </c>
      <c r="G48" s="65">
        <v>310</v>
      </c>
      <c r="H48" s="65">
        <v>44</v>
      </c>
      <c r="I48" s="65">
        <v>38</v>
      </c>
      <c r="J48" s="65">
        <v>6</v>
      </c>
    </row>
    <row r="49" spans="1:10">
      <c r="A49" s="62" t="s">
        <v>358</v>
      </c>
      <c r="B49" s="65">
        <v>6</v>
      </c>
      <c r="C49" s="65">
        <v>4</v>
      </c>
      <c r="D49" s="65">
        <v>2</v>
      </c>
      <c r="E49" s="65">
        <v>5</v>
      </c>
      <c r="F49" s="65">
        <v>4</v>
      </c>
      <c r="G49" s="65">
        <v>1</v>
      </c>
      <c r="H49" s="65">
        <v>1</v>
      </c>
      <c r="I49" s="65">
        <v>0</v>
      </c>
      <c r="J49" s="65">
        <v>1</v>
      </c>
    </row>
    <row r="50" spans="1:10" ht="25.5" customHeight="1">
      <c r="A50" s="63" t="s">
        <v>359</v>
      </c>
      <c r="B50" s="65">
        <v>62</v>
      </c>
      <c r="C50" s="65">
        <v>29</v>
      </c>
      <c r="D50" s="65">
        <v>33</v>
      </c>
      <c r="E50" s="65">
        <v>2</v>
      </c>
      <c r="F50" s="65">
        <v>0</v>
      </c>
      <c r="G50" s="65">
        <v>2</v>
      </c>
      <c r="H50" s="65">
        <v>60</v>
      </c>
      <c r="I50" s="65">
        <v>29</v>
      </c>
      <c r="J50" s="65">
        <v>31</v>
      </c>
    </row>
    <row r="51" spans="1:10">
      <c r="A51" s="62" t="s">
        <v>360</v>
      </c>
      <c r="B51" s="65">
        <v>27</v>
      </c>
      <c r="C51" s="65">
        <v>15</v>
      </c>
      <c r="D51" s="65">
        <v>12</v>
      </c>
      <c r="E51" s="65">
        <v>27</v>
      </c>
      <c r="F51" s="65">
        <v>15</v>
      </c>
      <c r="G51" s="65">
        <v>12</v>
      </c>
      <c r="H51" s="65">
        <v>0</v>
      </c>
      <c r="I51" s="65">
        <v>0</v>
      </c>
      <c r="J51" s="65">
        <v>0</v>
      </c>
    </row>
    <row r="52" spans="1:10">
      <c r="A52" s="62" t="s">
        <v>361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</row>
    <row r="53" spans="1:10" ht="22.5" customHeight="1">
      <c r="A53" s="63" t="s">
        <v>362</v>
      </c>
      <c r="B53" s="65">
        <v>23</v>
      </c>
      <c r="C53" s="65">
        <v>14</v>
      </c>
      <c r="D53" s="65">
        <v>9</v>
      </c>
      <c r="E53" s="65">
        <v>17</v>
      </c>
      <c r="F53" s="65">
        <v>11</v>
      </c>
      <c r="G53" s="65">
        <v>6</v>
      </c>
      <c r="H53" s="65">
        <v>6</v>
      </c>
      <c r="I53" s="65">
        <v>3</v>
      </c>
      <c r="J53" s="65">
        <v>3</v>
      </c>
    </row>
    <row r="54" spans="1:10" ht="23.25" customHeight="1">
      <c r="A54" s="63" t="s">
        <v>363</v>
      </c>
      <c r="B54" s="65">
        <v>55836</v>
      </c>
      <c r="C54" s="65">
        <v>38115</v>
      </c>
      <c r="D54" s="65">
        <v>17721</v>
      </c>
      <c r="E54" s="65">
        <v>55836</v>
      </c>
      <c r="F54" s="65">
        <v>38115</v>
      </c>
      <c r="G54" s="65">
        <v>17721</v>
      </c>
      <c r="H54" s="65">
        <v>0</v>
      </c>
      <c r="I54" s="65">
        <v>0</v>
      </c>
      <c r="J54" s="65">
        <v>0</v>
      </c>
    </row>
    <row r="55" spans="1:10">
      <c r="A55" s="62" t="s">
        <v>364</v>
      </c>
      <c r="B55" s="65">
        <v>48948</v>
      </c>
      <c r="C55" s="65">
        <v>32947</v>
      </c>
      <c r="D55" s="65">
        <v>16001</v>
      </c>
      <c r="E55" s="65">
        <v>48948</v>
      </c>
      <c r="F55" s="65">
        <v>32947</v>
      </c>
      <c r="G55" s="65">
        <v>16001</v>
      </c>
      <c r="H55" s="65">
        <v>0</v>
      </c>
      <c r="I55" s="65">
        <v>0</v>
      </c>
      <c r="J55" s="65">
        <v>0</v>
      </c>
    </row>
    <row r="56" spans="1:10">
      <c r="A56" s="62" t="s">
        <v>365</v>
      </c>
      <c r="B56" s="65">
        <v>131</v>
      </c>
      <c r="C56" s="65">
        <v>99</v>
      </c>
      <c r="D56" s="65">
        <v>32</v>
      </c>
      <c r="E56" s="65">
        <v>131</v>
      </c>
      <c r="F56" s="65">
        <v>99</v>
      </c>
      <c r="G56" s="65">
        <v>32</v>
      </c>
      <c r="H56" s="65">
        <v>0</v>
      </c>
      <c r="I56" s="65">
        <v>0</v>
      </c>
      <c r="J56" s="65">
        <v>0</v>
      </c>
    </row>
    <row r="57" spans="1:10">
      <c r="A57" s="62" t="s">
        <v>366</v>
      </c>
      <c r="B57" s="65">
        <v>6047</v>
      </c>
      <c r="C57" s="65">
        <v>4480</v>
      </c>
      <c r="D57" s="65">
        <v>1567</v>
      </c>
      <c r="E57" s="65">
        <v>6047</v>
      </c>
      <c r="F57" s="65">
        <v>4480</v>
      </c>
      <c r="G57" s="65">
        <v>1567</v>
      </c>
      <c r="H57" s="65">
        <v>0</v>
      </c>
      <c r="I57" s="65">
        <v>0</v>
      </c>
      <c r="J57" s="65">
        <v>0</v>
      </c>
    </row>
    <row r="58" spans="1:10">
      <c r="A58" s="62" t="s">
        <v>367</v>
      </c>
      <c r="B58" s="65">
        <v>710</v>
      </c>
      <c r="C58" s="65">
        <v>589</v>
      </c>
      <c r="D58" s="65">
        <v>121</v>
      </c>
      <c r="E58" s="65">
        <v>710</v>
      </c>
      <c r="F58" s="65">
        <v>589</v>
      </c>
      <c r="G58" s="65">
        <v>121</v>
      </c>
      <c r="H58" s="65">
        <v>0</v>
      </c>
      <c r="I58" s="65">
        <v>0</v>
      </c>
      <c r="J58" s="65">
        <v>0</v>
      </c>
    </row>
    <row r="59" spans="1:10" ht="25.5" customHeight="1">
      <c r="A59" s="62" t="s">
        <v>368</v>
      </c>
      <c r="B59" s="65">
        <v>5429</v>
      </c>
      <c r="C59" s="65">
        <v>2141</v>
      </c>
      <c r="D59" s="65">
        <v>3288</v>
      </c>
      <c r="E59" s="65">
        <v>4644</v>
      </c>
      <c r="F59" s="65">
        <v>1863</v>
      </c>
      <c r="G59" s="65">
        <v>2781</v>
      </c>
      <c r="H59" s="65">
        <v>785</v>
      </c>
      <c r="I59" s="65">
        <v>278</v>
      </c>
      <c r="J59" s="65">
        <v>507</v>
      </c>
    </row>
    <row r="60" spans="1:10">
      <c r="A60" s="62" t="s">
        <v>369</v>
      </c>
      <c r="B60" s="65">
        <v>248</v>
      </c>
      <c r="C60" s="65">
        <v>122</v>
      </c>
      <c r="D60" s="65">
        <v>126</v>
      </c>
      <c r="E60" s="65">
        <v>36</v>
      </c>
      <c r="F60" s="65">
        <v>19</v>
      </c>
      <c r="G60" s="65">
        <v>17</v>
      </c>
      <c r="H60" s="65">
        <v>212</v>
      </c>
      <c r="I60" s="65">
        <v>103</v>
      </c>
      <c r="J60" s="65">
        <v>109</v>
      </c>
    </row>
    <row r="61" spans="1:10">
      <c r="A61" s="62" t="s">
        <v>370</v>
      </c>
      <c r="B61" s="65">
        <v>52</v>
      </c>
      <c r="C61" s="65">
        <v>23</v>
      </c>
      <c r="D61" s="65">
        <v>29</v>
      </c>
      <c r="E61" s="65">
        <v>32</v>
      </c>
      <c r="F61" s="65">
        <v>18</v>
      </c>
      <c r="G61" s="65">
        <v>14</v>
      </c>
      <c r="H61" s="65">
        <v>20</v>
      </c>
      <c r="I61" s="65">
        <v>5</v>
      </c>
      <c r="J61" s="65">
        <v>15</v>
      </c>
    </row>
    <row r="62" spans="1:10">
      <c r="A62" s="62" t="s">
        <v>371</v>
      </c>
      <c r="B62" s="65">
        <v>196</v>
      </c>
      <c r="C62" s="65">
        <v>99</v>
      </c>
      <c r="D62" s="65">
        <v>97</v>
      </c>
      <c r="E62" s="65">
        <v>4</v>
      </c>
      <c r="F62" s="65">
        <v>1</v>
      </c>
      <c r="G62" s="65">
        <v>3</v>
      </c>
      <c r="H62" s="65">
        <v>192</v>
      </c>
      <c r="I62" s="65">
        <v>98</v>
      </c>
      <c r="J62" s="65">
        <v>94</v>
      </c>
    </row>
    <row r="63" spans="1:10" ht="22.5" customHeight="1">
      <c r="A63" s="63" t="s">
        <v>372</v>
      </c>
      <c r="B63" s="65">
        <v>0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</row>
    <row r="64" spans="1:10" ht="24" customHeight="1">
      <c r="A64" s="63" t="s">
        <v>373</v>
      </c>
      <c r="B64" s="65">
        <v>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</row>
    <row r="65" spans="1:10" ht="24" customHeight="1">
      <c r="A65" s="63" t="s">
        <v>374</v>
      </c>
      <c r="B65" s="65">
        <v>0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</row>
    <row r="66" spans="1:10">
      <c r="A66" s="62" t="s">
        <v>375</v>
      </c>
      <c r="B66" s="65">
        <v>0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</row>
    <row r="67" spans="1:10">
      <c r="A67" s="62" t="s">
        <v>376</v>
      </c>
      <c r="B67" s="65">
        <v>3422</v>
      </c>
      <c r="C67" s="65">
        <v>1022</v>
      </c>
      <c r="D67" s="65">
        <v>2400</v>
      </c>
      <c r="E67" s="65">
        <v>3044</v>
      </c>
      <c r="F67" s="65">
        <v>927</v>
      </c>
      <c r="G67" s="65">
        <v>2117</v>
      </c>
      <c r="H67" s="65">
        <v>378</v>
      </c>
      <c r="I67" s="65">
        <v>95</v>
      </c>
      <c r="J67" s="65">
        <v>283</v>
      </c>
    </row>
    <row r="68" spans="1:10">
      <c r="A68" s="62" t="s">
        <v>377</v>
      </c>
      <c r="B68" s="65">
        <v>804</v>
      </c>
      <c r="C68" s="65">
        <v>409</v>
      </c>
      <c r="D68" s="65">
        <v>395</v>
      </c>
      <c r="E68" s="65">
        <v>694</v>
      </c>
      <c r="F68" s="65">
        <v>363</v>
      </c>
      <c r="G68" s="65">
        <v>331</v>
      </c>
      <c r="H68" s="65">
        <v>110</v>
      </c>
      <c r="I68" s="65">
        <v>46</v>
      </c>
      <c r="J68" s="65">
        <v>64</v>
      </c>
    </row>
    <row r="69" spans="1:10">
      <c r="A69" s="62" t="s">
        <v>378</v>
      </c>
      <c r="B69" s="65">
        <v>50</v>
      </c>
      <c r="C69" s="65">
        <v>33</v>
      </c>
      <c r="D69" s="65">
        <v>17</v>
      </c>
      <c r="E69" s="65">
        <v>33</v>
      </c>
      <c r="F69" s="65">
        <v>26</v>
      </c>
      <c r="G69" s="65">
        <v>7</v>
      </c>
      <c r="H69" s="65">
        <v>17</v>
      </c>
      <c r="I69" s="65">
        <v>7</v>
      </c>
      <c r="J69" s="65">
        <v>10</v>
      </c>
    </row>
    <row r="70" spans="1:10">
      <c r="A70" s="62" t="s">
        <v>379</v>
      </c>
      <c r="B70" s="65">
        <v>18</v>
      </c>
      <c r="C70" s="65">
        <v>4</v>
      </c>
      <c r="D70" s="65">
        <v>14</v>
      </c>
      <c r="E70" s="65">
        <v>1</v>
      </c>
      <c r="F70" s="65">
        <v>0</v>
      </c>
      <c r="G70" s="65">
        <v>1</v>
      </c>
      <c r="H70" s="65">
        <v>17</v>
      </c>
      <c r="I70" s="65">
        <v>4</v>
      </c>
      <c r="J70" s="65">
        <v>13</v>
      </c>
    </row>
    <row r="71" spans="1:10">
      <c r="A71" s="62" t="s">
        <v>380</v>
      </c>
      <c r="B71" s="65">
        <v>66</v>
      </c>
      <c r="C71" s="65">
        <v>22</v>
      </c>
      <c r="D71" s="65">
        <v>44</v>
      </c>
      <c r="E71" s="65">
        <v>51</v>
      </c>
      <c r="F71" s="65">
        <v>17</v>
      </c>
      <c r="G71" s="65">
        <v>34</v>
      </c>
      <c r="H71" s="65">
        <v>15</v>
      </c>
      <c r="I71" s="65">
        <v>5</v>
      </c>
      <c r="J71" s="65">
        <v>10</v>
      </c>
    </row>
    <row r="72" spans="1:10" ht="24" customHeight="1">
      <c r="A72" s="63" t="s">
        <v>381</v>
      </c>
      <c r="B72" s="65">
        <v>81</v>
      </c>
      <c r="C72" s="65">
        <v>49</v>
      </c>
      <c r="D72" s="65">
        <v>32</v>
      </c>
      <c r="E72" s="65">
        <v>51</v>
      </c>
      <c r="F72" s="65">
        <v>34</v>
      </c>
      <c r="G72" s="65">
        <v>17</v>
      </c>
      <c r="H72" s="65">
        <v>30</v>
      </c>
      <c r="I72" s="65">
        <v>15</v>
      </c>
      <c r="J72" s="65">
        <v>15</v>
      </c>
    </row>
    <row r="73" spans="1:10">
      <c r="A73" s="62" t="s">
        <v>382</v>
      </c>
      <c r="B73" s="65">
        <v>2</v>
      </c>
      <c r="C73" s="65">
        <v>2</v>
      </c>
      <c r="D73" s="65">
        <v>0</v>
      </c>
      <c r="E73" s="65">
        <v>0</v>
      </c>
      <c r="F73" s="65">
        <v>0</v>
      </c>
      <c r="G73" s="65">
        <v>0</v>
      </c>
      <c r="H73" s="65">
        <v>2</v>
      </c>
      <c r="I73" s="65">
        <v>2</v>
      </c>
      <c r="J73" s="65">
        <v>0</v>
      </c>
    </row>
    <row r="74" spans="1:10">
      <c r="A74" s="62" t="s">
        <v>383</v>
      </c>
      <c r="B74" s="65">
        <v>738</v>
      </c>
      <c r="C74" s="65">
        <v>478</v>
      </c>
      <c r="D74" s="65">
        <v>260</v>
      </c>
      <c r="E74" s="65">
        <v>734</v>
      </c>
      <c r="F74" s="65">
        <v>477</v>
      </c>
      <c r="G74" s="65">
        <v>257</v>
      </c>
      <c r="H74" s="65">
        <v>4</v>
      </c>
      <c r="I74" s="65">
        <v>1</v>
      </c>
      <c r="J74" s="65">
        <v>3</v>
      </c>
    </row>
    <row r="75" spans="1:10" ht="24" customHeight="1">
      <c r="A75" s="62" t="s">
        <v>384</v>
      </c>
      <c r="B75" s="65">
        <v>16037</v>
      </c>
      <c r="C75" s="65">
        <v>7935</v>
      </c>
      <c r="D75" s="65">
        <v>8102</v>
      </c>
      <c r="E75" s="65">
        <v>7325</v>
      </c>
      <c r="F75" s="65">
        <v>3776</v>
      </c>
      <c r="G75" s="65">
        <v>3549</v>
      </c>
      <c r="H75" s="65">
        <v>8712</v>
      </c>
      <c r="I75" s="65">
        <v>4159</v>
      </c>
      <c r="J75" s="65">
        <v>4553</v>
      </c>
    </row>
    <row r="76" spans="1:10">
      <c r="A76" s="62" t="s">
        <v>385</v>
      </c>
      <c r="B76" s="65">
        <v>14307</v>
      </c>
      <c r="C76" s="65">
        <v>6829</v>
      </c>
      <c r="D76" s="65">
        <v>7478</v>
      </c>
      <c r="E76" s="65">
        <v>6942</v>
      </c>
      <c r="F76" s="65">
        <v>3563</v>
      </c>
      <c r="G76" s="65">
        <v>3379</v>
      </c>
      <c r="H76" s="65">
        <v>7365</v>
      </c>
      <c r="I76" s="65">
        <v>3266</v>
      </c>
      <c r="J76" s="65">
        <v>4099</v>
      </c>
    </row>
    <row r="77" spans="1:10" ht="25.5" customHeight="1">
      <c r="A77" s="63" t="s">
        <v>386</v>
      </c>
      <c r="B77" s="65">
        <v>1730</v>
      </c>
      <c r="C77" s="65">
        <v>1106</v>
      </c>
      <c r="D77" s="65">
        <v>624</v>
      </c>
      <c r="E77" s="65">
        <v>383</v>
      </c>
      <c r="F77" s="65">
        <v>213</v>
      </c>
      <c r="G77" s="65">
        <v>170</v>
      </c>
      <c r="H77" s="65">
        <v>1347</v>
      </c>
      <c r="I77" s="65">
        <v>893</v>
      </c>
      <c r="J77" s="65">
        <v>454</v>
      </c>
    </row>
    <row r="78" spans="1:10">
      <c r="A78" s="62" t="s">
        <v>387</v>
      </c>
      <c r="B78" s="65">
        <v>1276</v>
      </c>
      <c r="C78" s="65">
        <v>833</v>
      </c>
      <c r="D78" s="65">
        <v>443</v>
      </c>
      <c r="E78" s="65">
        <v>308</v>
      </c>
      <c r="F78" s="65">
        <v>178</v>
      </c>
      <c r="G78" s="65">
        <v>130</v>
      </c>
      <c r="H78" s="65">
        <v>968</v>
      </c>
      <c r="I78" s="65">
        <v>655</v>
      </c>
      <c r="J78" s="65">
        <v>313</v>
      </c>
    </row>
    <row r="79" spans="1:10">
      <c r="A79" s="62" t="s">
        <v>388</v>
      </c>
      <c r="B79" s="65">
        <v>236</v>
      </c>
      <c r="C79" s="65">
        <v>166</v>
      </c>
      <c r="D79" s="65">
        <v>70</v>
      </c>
      <c r="E79" s="65">
        <v>39</v>
      </c>
      <c r="F79" s="65">
        <v>21</v>
      </c>
      <c r="G79" s="65">
        <v>18</v>
      </c>
      <c r="H79" s="65">
        <v>197</v>
      </c>
      <c r="I79" s="65">
        <v>145</v>
      </c>
      <c r="J79" s="65">
        <v>52</v>
      </c>
    </row>
    <row r="80" spans="1:10">
      <c r="A80" s="62" t="s">
        <v>389</v>
      </c>
      <c r="B80" s="65">
        <v>218</v>
      </c>
      <c r="C80" s="65">
        <v>107</v>
      </c>
      <c r="D80" s="65">
        <v>111</v>
      </c>
      <c r="E80" s="65">
        <v>36</v>
      </c>
      <c r="F80" s="65">
        <v>14</v>
      </c>
      <c r="G80" s="65">
        <v>22</v>
      </c>
      <c r="H80" s="65">
        <v>182</v>
      </c>
      <c r="I80" s="65">
        <v>93</v>
      </c>
      <c r="J80" s="65">
        <v>89</v>
      </c>
    </row>
    <row r="81" spans="1:10" ht="25.5" customHeight="1">
      <c r="A81" s="62" t="s">
        <v>390</v>
      </c>
      <c r="B81" s="65">
        <v>55</v>
      </c>
      <c r="C81" s="65">
        <v>28</v>
      </c>
      <c r="D81" s="65">
        <v>27</v>
      </c>
      <c r="E81" s="65">
        <v>35</v>
      </c>
      <c r="F81" s="65">
        <v>15</v>
      </c>
      <c r="G81" s="65">
        <v>20</v>
      </c>
      <c r="H81" s="65">
        <v>20</v>
      </c>
      <c r="I81" s="65">
        <v>13</v>
      </c>
      <c r="J81" s="65">
        <v>7</v>
      </c>
    </row>
    <row r="82" spans="1:10">
      <c r="A82" s="62" t="s">
        <v>391</v>
      </c>
      <c r="B82" s="65">
        <v>29</v>
      </c>
      <c r="C82" s="65">
        <v>10</v>
      </c>
      <c r="D82" s="65">
        <v>19</v>
      </c>
      <c r="E82" s="65">
        <v>23</v>
      </c>
      <c r="F82" s="65">
        <v>7</v>
      </c>
      <c r="G82" s="65">
        <v>16</v>
      </c>
      <c r="H82" s="65">
        <v>6</v>
      </c>
      <c r="I82" s="65">
        <v>3</v>
      </c>
      <c r="J82" s="65">
        <v>3</v>
      </c>
    </row>
    <row r="83" spans="1:10" ht="24" customHeight="1">
      <c r="A83" s="63" t="s">
        <v>392</v>
      </c>
      <c r="B83" s="65">
        <v>25</v>
      </c>
      <c r="C83" s="65">
        <v>17</v>
      </c>
      <c r="D83" s="65">
        <v>8</v>
      </c>
      <c r="E83" s="65">
        <v>12</v>
      </c>
      <c r="F83" s="65">
        <v>8</v>
      </c>
      <c r="G83" s="65">
        <v>4</v>
      </c>
      <c r="H83" s="65">
        <v>13</v>
      </c>
      <c r="I83" s="65">
        <v>9</v>
      </c>
      <c r="J83" s="65">
        <v>4</v>
      </c>
    </row>
    <row r="84" spans="1:10" ht="24.75" customHeight="1">
      <c r="A84" s="63" t="s">
        <v>393</v>
      </c>
      <c r="B84" s="65">
        <v>1</v>
      </c>
      <c r="C84" s="65">
        <v>1</v>
      </c>
      <c r="D84" s="65">
        <v>0</v>
      </c>
      <c r="E84" s="65">
        <v>0</v>
      </c>
      <c r="F84" s="65">
        <v>0</v>
      </c>
      <c r="G84" s="65">
        <v>0</v>
      </c>
      <c r="H84" s="65">
        <v>1</v>
      </c>
      <c r="I84" s="65">
        <v>1</v>
      </c>
      <c r="J84" s="65">
        <v>0</v>
      </c>
    </row>
    <row r="85" spans="1:10" ht="21.75" customHeight="1">
      <c r="A85" s="62" t="s">
        <v>394</v>
      </c>
      <c r="B85" s="65">
        <v>3139</v>
      </c>
      <c r="C85" s="65">
        <v>1655</v>
      </c>
      <c r="D85" s="65">
        <v>1484</v>
      </c>
      <c r="E85" s="65">
        <v>0</v>
      </c>
      <c r="F85" s="65">
        <v>0</v>
      </c>
      <c r="G85" s="65">
        <v>0</v>
      </c>
      <c r="H85" s="65">
        <v>3139</v>
      </c>
      <c r="I85" s="65">
        <v>1655</v>
      </c>
      <c r="J85" s="65">
        <v>1484</v>
      </c>
    </row>
    <row r="86" spans="1:10" ht="21.75" customHeight="1">
      <c r="A86" s="62" t="s">
        <v>395</v>
      </c>
      <c r="B86" s="65">
        <v>2700</v>
      </c>
      <c r="C86" s="65">
        <v>1317</v>
      </c>
      <c r="D86" s="65">
        <v>1383</v>
      </c>
      <c r="E86" s="65">
        <v>84</v>
      </c>
      <c r="F86" s="65">
        <v>43</v>
      </c>
      <c r="G86" s="65">
        <v>41</v>
      </c>
      <c r="H86" s="65">
        <v>2616</v>
      </c>
      <c r="I86" s="65">
        <v>1274</v>
      </c>
      <c r="J86" s="65">
        <v>1342</v>
      </c>
    </row>
    <row r="87" spans="1:10">
      <c r="A87" s="62" t="s">
        <v>396</v>
      </c>
      <c r="B87" s="65">
        <v>1948</v>
      </c>
      <c r="C87" s="65">
        <v>993</v>
      </c>
      <c r="D87" s="65">
        <v>955</v>
      </c>
      <c r="E87" s="65">
        <v>0</v>
      </c>
      <c r="F87" s="65">
        <v>0</v>
      </c>
      <c r="G87" s="65">
        <v>0</v>
      </c>
      <c r="H87" s="65">
        <v>1948</v>
      </c>
      <c r="I87" s="65">
        <v>993</v>
      </c>
      <c r="J87" s="65">
        <v>955</v>
      </c>
    </row>
    <row r="88" spans="1:10">
      <c r="A88" s="62" t="s">
        <v>397</v>
      </c>
      <c r="B88" s="65">
        <v>45</v>
      </c>
      <c r="C88" s="65">
        <v>25</v>
      </c>
      <c r="D88" s="65">
        <v>20</v>
      </c>
      <c r="E88" s="65">
        <v>0</v>
      </c>
      <c r="F88" s="65">
        <v>0</v>
      </c>
      <c r="G88" s="65">
        <v>0</v>
      </c>
      <c r="H88" s="65">
        <v>45</v>
      </c>
      <c r="I88" s="65">
        <v>25</v>
      </c>
      <c r="J88" s="65">
        <v>20</v>
      </c>
    </row>
    <row r="89" spans="1:10">
      <c r="A89" s="62" t="s">
        <v>398</v>
      </c>
      <c r="B89" s="65">
        <v>108</v>
      </c>
      <c r="C89" s="65">
        <v>35</v>
      </c>
      <c r="D89" s="65">
        <v>73</v>
      </c>
      <c r="E89" s="65">
        <v>10</v>
      </c>
      <c r="F89" s="65">
        <v>2</v>
      </c>
      <c r="G89" s="65">
        <v>8</v>
      </c>
      <c r="H89" s="65">
        <v>98</v>
      </c>
      <c r="I89" s="65">
        <v>33</v>
      </c>
      <c r="J89" s="65">
        <v>65</v>
      </c>
    </row>
    <row r="90" spans="1:10">
      <c r="A90" s="62" t="s">
        <v>399</v>
      </c>
      <c r="B90" s="65">
        <v>526</v>
      </c>
      <c r="C90" s="65">
        <v>215</v>
      </c>
      <c r="D90" s="65">
        <v>311</v>
      </c>
      <c r="E90" s="65">
        <v>74</v>
      </c>
      <c r="F90" s="65">
        <v>41</v>
      </c>
      <c r="G90" s="65">
        <v>33</v>
      </c>
      <c r="H90" s="65">
        <v>452</v>
      </c>
      <c r="I90" s="65">
        <v>174</v>
      </c>
      <c r="J90" s="65">
        <v>278</v>
      </c>
    </row>
    <row r="91" spans="1:10">
      <c r="A91" s="62" t="s">
        <v>400</v>
      </c>
      <c r="B91" s="65">
        <v>73</v>
      </c>
      <c r="C91" s="65">
        <v>49</v>
      </c>
      <c r="D91" s="65">
        <v>24</v>
      </c>
      <c r="E91" s="65">
        <v>0</v>
      </c>
      <c r="F91" s="65">
        <v>0</v>
      </c>
      <c r="G91" s="65">
        <v>0</v>
      </c>
      <c r="H91" s="65">
        <v>73</v>
      </c>
      <c r="I91" s="65">
        <v>49</v>
      </c>
      <c r="J91" s="65">
        <v>24</v>
      </c>
    </row>
    <row r="92" spans="1:10">
      <c r="A92" s="62" t="s">
        <v>401</v>
      </c>
      <c r="B92" s="65">
        <v>0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</row>
    <row r="93" spans="1:10" ht="20.25" customHeight="1">
      <c r="A93" s="64" t="s">
        <v>402</v>
      </c>
      <c r="B93" s="66">
        <v>1598</v>
      </c>
      <c r="C93" s="66">
        <v>816</v>
      </c>
      <c r="D93" s="66">
        <v>782</v>
      </c>
      <c r="E93" s="66">
        <v>488</v>
      </c>
      <c r="F93" s="66">
        <v>268</v>
      </c>
      <c r="G93" s="66">
        <v>220</v>
      </c>
      <c r="H93" s="66">
        <v>1110</v>
      </c>
      <c r="I93" s="66">
        <v>548</v>
      </c>
      <c r="J93" s="66">
        <v>562</v>
      </c>
    </row>
  </sheetData>
  <mergeCells count="3">
    <mergeCell ref="B6:D6"/>
    <mergeCell ref="E6:G6"/>
    <mergeCell ref="H6:J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D2" sqref="D2"/>
    </sheetView>
  </sheetViews>
  <sheetFormatPr baseColWidth="10" defaultRowHeight="12.75"/>
  <cols>
    <col min="1" max="1" width="47.5703125" customWidth="1"/>
  </cols>
  <sheetData>
    <row r="1" spans="1:8" ht="15">
      <c r="A1" s="205" t="s">
        <v>121</v>
      </c>
      <c r="B1" s="206"/>
      <c r="C1" s="206"/>
      <c r="D1" s="206"/>
      <c r="E1" s="206"/>
      <c r="F1" s="206"/>
      <c r="G1" s="13"/>
      <c r="H1" s="13"/>
    </row>
    <row r="2" spans="1:8" ht="15">
      <c r="A2" s="205" t="s">
        <v>122</v>
      </c>
      <c r="B2" s="206"/>
      <c r="C2" s="206"/>
      <c r="D2" s="206"/>
      <c r="E2" s="206"/>
      <c r="F2" s="206"/>
      <c r="G2" s="13"/>
      <c r="H2" s="13"/>
    </row>
    <row r="3" spans="1:8" ht="15">
      <c r="A3" s="205" t="s">
        <v>478</v>
      </c>
      <c r="B3" s="206"/>
      <c r="C3" s="206"/>
      <c r="D3" s="206"/>
      <c r="E3" s="206"/>
      <c r="F3" s="206"/>
      <c r="G3" s="13"/>
      <c r="H3" s="13"/>
    </row>
    <row r="4" spans="1:8">
      <c r="A4" s="14"/>
      <c r="B4" s="14"/>
      <c r="C4" s="14"/>
      <c r="D4" s="14"/>
      <c r="E4" s="14"/>
      <c r="F4" s="14"/>
      <c r="G4" s="14"/>
      <c r="H4" s="14"/>
    </row>
    <row r="5" spans="1:8">
      <c r="A5" s="225" t="s">
        <v>123</v>
      </c>
      <c r="B5" s="226" t="s">
        <v>110</v>
      </c>
      <c r="C5" s="227"/>
      <c r="D5" s="227"/>
      <c r="E5" s="227"/>
      <c r="F5" s="228"/>
      <c r="G5" s="229"/>
      <c r="H5" s="230"/>
    </row>
    <row r="6" spans="1:8">
      <c r="A6" s="231"/>
      <c r="B6" s="232"/>
      <c r="C6" s="233" t="s">
        <v>124</v>
      </c>
      <c r="D6" s="227"/>
      <c r="E6" s="229"/>
      <c r="F6" s="229"/>
      <c r="G6" s="229"/>
      <c r="H6" s="230"/>
    </row>
    <row r="7" spans="1:8">
      <c r="A7" s="234"/>
      <c r="B7" s="235"/>
      <c r="C7" s="236"/>
      <c r="D7" s="237" t="s">
        <v>125</v>
      </c>
      <c r="E7" s="237" t="s">
        <v>126</v>
      </c>
      <c r="F7" s="237" t="s">
        <v>127</v>
      </c>
      <c r="G7" s="237" t="s">
        <v>128</v>
      </c>
      <c r="H7" s="237" t="s">
        <v>113</v>
      </c>
    </row>
    <row r="8" spans="1:8">
      <c r="A8" s="231"/>
      <c r="B8" s="238"/>
      <c r="C8" s="238"/>
      <c r="D8" s="238"/>
      <c r="E8" s="238"/>
      <c r="F8" s="238"/>
      <c r="G8" s="238"/>
      <c r="H8" s="238"/>
    </row>
    <row r="9" spans="1:8">
      <c r="A9" s="239" t="s">
        <v>129</v>
      </c>
      <c r="B9" s="240">
        <v>71583</v>
      </c>
      <c r="C9" s="240">
        <v>64574</v>
      </c>
      <c r="D9" s="240">
        <v>21711</v>
      </c>
      <c r="E9" s="240">
        <v>9414</v>
      </c>
      <c r="F9" s="240">
        <v>6998</v>
      </c>
      <c r="G9" s="240">
        <v>6711</v>
      </c>
      <c r="H9" s="240">
        <v>19740</v>
      </c>
    </row>
    <row r="10" spans="1:8">
      <c r="A10" s="241" t="s">
        <v>130</v>
      </c>
      <c r="B10" s="242">
        <v>4182</v>
      </c>
      <c r="C10" s="242">
        <v>4070</v>
      </c>
      <c r="D10" s="242">
        <v>719</v>
      </c>
      <c r="E10" s="242">
        <v>1994</v>
      </c>
      <c r="F10" s="242">
        <v>58</v>
      </c>
      <c r="G10" s="242">
        <v>439</v>
      </c>
      <c r="H10" s="242">
        <v>860</v>
      </c>
    </row>
    <row r="11" spans="1:8">
      <c r="A11" s="239" t="s">
        <v>131</v>
      </c>
      <c r="B11" s="240">
        <v>2978</v>
      </c>
      <c r="C11" s="240">
        <v>2898</v>
      </c>
      <c r="D11" s="240">
        <v>1229</v>
      </c>
      <c r="E11" s="240">
        <v>583</v>
      </c>
      <c r="F11" s="240">
        <v>78</v>
      </c>
      <c r="G11" s="240">
        <v>413</v>
      </c>
      <c r="H11" s="240">
        <v>595</v>
      </c>
    </row>
    <row r="12" spans="1:8">
      <c r="A12" s="243" t="s">
        <v>132</v>
      </c>
      <c r="B12" s="242">
        <v>2545</v>
      </c>
      <c r="C12" s="242">
        <v>2247</v>
      </c>
      <c r="D12" s="242">
        <v>885</v>
      </c>
      <c r="E12" s="242">
        <v>101</v>
      </c>
      <c r="F12" s="242">
        <v>314</v>
      </c>
      <c r="G12" s="242">
        <v>219</v>
      </c>
      <c r="H12" s="242">
        <v>728</v>
      </c>
    </row>
    <row r="13" spans="1:8">
      <c r="A13" s="239" t="s">
        <v>133</v>
      </c>
      <c r="B13" s="240">
        <v>2273</v>
      </c>
      <c r="C13" s="240">
        <v>2121</v>
      </c>
      <c r="D13" s="240">
        <v>844</v>
      </c>
      <c r="E13" s="240">
        <v>131</v>
      </c>
      <c r="F13" s="240">
        <v>401</v>
      </c>
      <c r="G13" s="240">
        <v>229</v>
      </c>
      <c r="H13" s="240">
        <v>516</v>
      </c>
    </row>
    <row r="14" spans="1:8">
      <c r="A14" s="243" t="s">
        <v>134</v>
      </c>
      <c r="B14" s="242">
        <v>7852</v>
      </c>
      <c r="C14" s="242">
        <v>6139</v>
      </c>
      <c r="D14" s="242">
        <v>2221</v>
      </c>
      <c r="E14" s="242">
        <v>86</v>
      </c>
      <c r="F14" s="242">
        <v>855</v>
      </c>
      <c r="G14" s="242">
        <v>610</v>
      </c>
      <c r="H14" s="242">
        <v>2367</v>
      </c>
    </row>
    <row r="15" spans="1:8">
      <c r="A15" s="239" t="s">
        <v>135</v>
      </c>
      <c r="B15" s="240">
        <v>5369</v>
      </c>
      <c r="C15" s="240">
        <v>5121</v>
      </c>
      <c r="D15" s="240">
        <v>999</v>
      </c>
      <c r="E15" s="240">
        <v>603</v>
      </c>
      <c r="F15" s="240">
        <v>1188</v>
      </c>
      <c r="G15" s="240">
        <v>626</v>
      </c>
      <c r="H15" s="240">
        <v>1705</v>
      </c>
    </row>
    <row r="16" spans="1:8">
      <c r="A16" s="243" t="s">
        <v>136</v>
      </c>
      <c r="B16" s="242">
        <v>2116</v>
      </c>
      <c r="C16" s="242">
        <v>1576</v>
      </c>
      <c r="D16" s="242">
        <v>583</v>
      </c>
      <c r="E16" s="242">
        <v>110</v>
      </c>
      <c r="F16" s="242">
        <v>204</v>
      </c>
      <c r="G16" s="242">
        <v>119</v>
      </c>
      <c r="H16" s="242">
        <v>560</v>
      </c>
    </row>
    <row r="17" spans="1:8">
      <c r="A17" s="239" t="s">
        <v>137</v>
      </c>
      <c r="B17" s="240">
        <v>8191</v>
      </c>
      <c r="C17" s="240">
        <v>7674</v>
      </c>
      <c r="D17" s="240">
        <v>2131</v>
      </c>
      <c r="E17" s="240">
        <v>1554</v>
      </c>
      <c r="F17" s="240">
        <v>868</v>
      </c>
      <c r="G17" s="240">
        <v>1226</v>
      </c>
      <c r="H17" s="240">
        <v>1895</v>
      </c>
    </row>
    <row r="18" spans="1:8">
      <c r="A18" s="243" t="s">
        <v>138</v>
      </c>
      <c r="B18" s="242">
        <v>1639</v>
      </c>
      <c r="C18" s="242">
        <v>1408</v>
      </c>
      <c r="D18" s="242">
        <v>129</v>
      </c>
      <c r="E18" s="242">
        <v>687</v>
      </c>
      <c r="F18" s="242">
        <v>40</v>
      </c>
      <c r="G18" s="242">
        <v>145</v>
      </c>
      <c r="H18" s="242">
        <v>407</v>
      </c>
    </row>
    <row r="19" spans="1:8">
      <c r="A19" s="239" t="s">
        <v>139</v>
      </c>
      <c r="B19" s="240">
        <v>1492</v>
      </c>
      <c r="C19" s="240">
        <v>1395</v>
      </c>
      <c r="D19" s="240">
        <v>791</v>
      </c>
      <c r="E19" s="240">
        <v>10</v>
      </c>
      <c r="F19" s="240">
        <v>118</v>
      </c>
      <c r="G19" s="240">
        <v>135</v>
      </c>
      <c r="H19" s="240">
        <v>341</v>
      </c>
    </row>
    <row r="20" spans="1:8">
      <c r="A20" s="243" t="s">
        <v>140</v>
      </c>
      <c r="B20" s="242">
        <v>1727</v>
      </c>
      <c r="C20" s="242">
        <v>1641</v>
      </c>
      <c r="D20" s="242">
        <v>754</v>
      </c>
      <c r="E20" s="242">
        <v>232</v>
      </c>
      <c r="F20" s="242">
        <v>290</v>
      </c>
      <c r="G20" s="242">
        <v>67</v>
      </c>
      <c r="H20" s="242">
        <v>298</v>
      </c>
    </row>
    <row r="21" spans="1:8">
      <c r="A21" s="239" t="s">
        <v>141</v>
      </c>
      <c r="B21" s="240">
        <v>1821</v>
      </c>
      <c r="C21" s="240">
        <v>1176</v>
      </c>
      <c r="D21" s="240">
        <v>469</v>
      </c>
      <c r="E21" s="240">
        <v>5</v>
      </c>
      <c r="F21" s="240">
        <v>151</v>
      </c>
      <c r="G21" s="240">
        <v>159</v>
      </c>
      <c r="H21" s="240">
        <v>392</v>
      </c>
    </row>
    <row r="22" spans="1:8">
      <c r="A22" s="244" t="s">
        <v>113</v>
      </c>
      <c r="B22" s="300" t="s">
        <v>473</v>
      </c>
      <c r="C22" s="300" t="s">
        <v>474</v>
      </c>
      <c r="D22" s="300" t="s">
        <v>475</v>
      </c>
      <c r="E22" s="300" t="s">
        <v>476</v>
      </c>
      <c r="F22" s="300">
        <v>2433</v>
      </c>
      <c r="G22" s="300" t="s">
        <v>477</v>
      </c>
      <c r="H22" s="300">
        <v>9076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9"/>
  <sheetViews>
    <sheetView workbookViewId="0">
      <selection activeCell="E2" sqref="E2"/>
    </sheetView>
  </sheetViews>
  <sheetFormatPr baseColWidth="10" defaultRowHeight="12.75"/>
  <sheetData>
    <row r="1" spans="1:23" ht="15">
      <c r="A1" s="207" t="s">
        <v>142</v>
      </c>
      <c r="B1" s="208"/>
      <c r="C1" s="208"/>
      <c r="D1" s="208"/>
      <c r="E1" s="208"/>
      <c r="F1" s="208"/>
      <c r="G1" s="208"/>
      <c r="H1" s="9"/>
      <c r="I1" s="9"/>
      <c r="J1" s="9"/>
    </row>
    <row r="2" spans="1:23" ht="15">
      <c r="A2" s="209" t="s">
        <v>143</v>
      </c>
      <c r="B2" s="208"/>
      <c r="C2" s="208"/>
      <c r="D2" s="208"/>
      <c r="E2" s="208"/>
      <c r="F2" s="208"/>
      <c r="G2" s="208"/>
      <c r="H2" s="9"/>
      <c r="I2" s="9"/>
      <c r="J2" s="9"/>
    </row>
    <row r="3" spans="1:23" ht="15">
      <c r="A3" s="210" t="s">
        <v>129</v>
      </c>
      <c r="B3" s="208"/>
      <c r="C3" s="208"/>
      <c r="D3" s="208"/>
      <c r="E3" s="208"/>
      <c r="F3" s="208"/>
      <c r="G3" s="208"/>
      <c r="H3" s="9"/>
      <c r="I3" s="9"/>
      <c r="J3" s="9"/>
    </row>
    <row r="5" spans="1:23">
      <c r="A5" s="28" t="s">
        <v>144</v>
      </c>
      <c r="B5" s="19" t="s">
        <v>102</v>
      </c>
      <c r="C5" s="19"/>
      <c r="D5" s="20"/>
      <c r="E5" s="18" t="s">
        <v>145</v>
      </c>
      <c r="F5" s="83"/>
      <c r="G5" s="83"/>
      <c r="H5" s="19"/>
      <c r="I5" s="19"/>
      <c r="J5" s="19"/>
      <c r="K5" s="19"/>
      <c r="L5" s="19"/>
      <c r="M5" s="19"/>
      <c r="N5" s="19"/>
      <c r="O5" s="19"/>
      <c r="P5" s="19"/>
      <c r="Q5" s="18" t="s">
        <v>149</v>
      </c>
      <c r="R5" s="19"/>
      <c r="S5" s="20"/>
      <c r="T5" s="18" t="s">
        <v>150</v>
      </c>
      <c r="U5" s="19"/>
      <c r="V5" s="20"/>
      <c r="W5" s="70" t="s">
        <v>151</v>
      </c>
    </row>
    <row r="6" spans="1:23">
      <c r="A6" s="29"/>
      <c r="B6" s="27"/>
      <c r="C6" s="15"/>
      <c r="D6" s="22"/>
      <c r="E6" s="23"/>
      <c r="F6" s="16"/>
      <c r="G6" s="16"/>
      <c r="H6" s="15"/>
      <c r="I6" s="15"/>
      <c r="J6" s="15"/>
      <c r="K6" s="17"/>
      <c r="L6" s="15"/>
      <c r="M6" s="15"/>
      <c r="N6" s="15"/>
      <c r="O6" s="15"/>
      <c r="P6" s="15"/>
      <c r="Q6" s="23" t="s">
        <v>153</v>
      </c>
      <c r="R6" s="15"/>
      <c r="S6" s="22"/>
      <c r="T6" s="23" t="s">
        <v>154</v>
      </c>
      <c r="U6" s="16"/>
      <c r="V6" s="22"/>
      <c r="W6" s="74" t="s">
        <v>155</v>
      </c>
    </row>
    <row r="7" spans="1:23">
      <c r="A7" s="29"/>
      <c r="B7" s="15"/>
      <c r="C7" s="15"/>
      <c r="D7" s="22"/>
      <c r="E7" s="23"/>
      <c r="F7" s="16"/>
      <c r="G7" s="16"/>
      <c r="H7" s="15"/>
      <c r="I7" s="15"/>
      <c r="J7" s="15"/>
      <c r="K7" s="15"/>
      <c r="L7" s="15"/>
      <c r="M7" s="15"/>
      <c r="N7" s="15"/>
      <c r="O7" s="15"/>
      <c r="P7" s="15"/>
      <c r="Q7" s="23"/>
      <c r="R7" s="15"/>
      <c r="S7" s="22"/>
      <c r="T7" s="23"/>
      <c r="U7" s="15"/>
      <c r="V7" s="22"/>
      <c r="W7" s="74"/>
    </row>
    <row r="8" spans="1:23" ht="13.5">
      <c r="A8" s="29"/>
      <c r="B8" s="15"/>
      <c r="C8" s="15"/>
      <c r="D8" s="22"/>
      <c r="E8" s="18" t="s">
        <v>110</v>
      </c>
      <c r="F8" s="83"/>
      <c r="G8" s="84"/>
      <c r="H8" s="18" t="s">
        <v>146</v>
      </c>
      <c r="I8" s="82"/>
      <c r="J8" s="20"/>
      <c r="K8" s="18" t="s">
        <v>147</v>
      </c>
      <c r="L8" s="19"/>
      <c r="M8" s="20"/>
      <c r="N8" s="79" t="s">
        <v>152</v>
      </c>
      <c r="O8" s="19"/>
      <c r="P8" s="19"/>
      <c r="Q8" s="21"/>
      <c r="R8" s="15"/>
      <c r="S8" s="22"/>
      <c r="T8" s="21"/>
      <c r="U8" s="15"/>
      <c r="V8" s="22"/>
      <c r="W8" s="87"/>
    </row>
    <row r="9" spans="1:23">
      <c r="A9" s="29"/>
      <c r="B9" s="15"/>
      <c r="C9" s="15"/>
      <c r="D9" s="22"/>
      <c r="E9" s="24"/>
      <c r="F9" s="85"/>
      <c r="G9" s="86"/>
      <c r="H9" s="80"/>
      <c r="I9" s="81"/>
      <c r="J9" s="26"/>
      <c r="K9" s="80"/>
      <c r="L9" s="81"/>
      <c r="M9" s="26"/>
      <c r="N9" s="80"/>
      <c r="O9" s="25"/>
      <c r="P9" s="25"/>
      <c r="Q9" s="80"/>
      <c r="R9" s="25"/>
      <c r="S9" s="26"/>
      <c r="T9" s="80"/>
      <c r="U9" s="25"/>
      <c r="V9" s="26"/>
      <c r="W9" s="88"/>
    </row>
    <row r="10" spans="1:23">
      <c r="A10" s="303"/>
      <c r="B10" s="70" t="s">
        <v>110</v>
      </c>
      <c r="C10" s="70" t="s">
        <v>116</v>
      </c>
      <c r="D10" s="70" t="s">
        <v>117</v>
      </c>
      <c r="E10" s="70" t="s">
        <v>110</v>
      </c>
      <c r="F10" s="20" t="s">
        <v>116</v>
      </c>
      <c r="G10" s="70" t="s">
        <v>117</v>
      </c>
      <c r="H10" s="70" t="s">
        <v>148</v>
      </c>
      <c r="I10" s="70" t="s">
        <v>116</v>
      </c>
      <c r="J10" s="70" t="s">
        <v>117</v>
      </c>
      <c r="K10" s="70" t="s">
        <v>110</v>
      </c>
      <c r="L10" s="70" t="s">
        <v>116</v>
      </c>
      <c r="M10" s="70" t="s">
        <v>117</v>
      </c>
      <c r="N10" s="70" t="s">
        <v>110</v>
      </c>
      <c r="O10" s="70" t="s">
        <v>116</v>
      </c>
      <c r="P10" s="70" t="s">
        <v>117</v>
      </c>
      <c r="Q10" s="74" t="s">
        <v>110</v>
      </c>
      <c r="R10" s="74" t="s">
        <v>116</v>
      </c>
      <c r="S10" s="74" t="s">
        <v>117</v>
      </c>
      <c r="T10" s="74" t="s">
        <v>110</v>
      </c>
      <c r="U10" s="74" t="s">
        <v>116</v>
      </c>
      <c r="V10" s="74" t="s">
        <v>117</v>
      </c>
      <c r="W10" s="70"/>
    </row>
    <row r="11" spans="1:23">
      <c r="A11" s="17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70"/>
    </row>
    <row r="12" spans="1:23">
      <c r="A12" s="289">
        <v>1974</v>
      </c>
      <c r="B12" s="304">
        <v>11452</v>
      </c>
      <c r="C12" s="304">
        <v>5259</v>
      </c>
      <c r="D12" s="304">
        <v>6193</v>
      </c>
      <c r="E12" s="304">
        <v>8739</v>
      </c>
      <c r="F12" s="307">
        <f t="shared" ref="F12:F40" si="0">+E12-G12</f>
        <v>4922</v>
      </c>
      <c r="G12" s="307">
        <v>3817</v>
      </c>
      <c r="H12" s="304">
        <v>6680</v>
      </c>
      <c r="I12" s="307">
        <f t="shared" ref="I12:I40" si="1">+H12-J12</f>
        <v>3899</v>
      </c>
      <c r="J12" s="304">
        <v>2781</v>
      </c>
      <c r="K12" s="310">
        <v>1989</v>
      </c>
      <c r="L12" s="307">
        <f t="shared" ref="L12:L40" si="2">+K12-M12</f>
        <v>1022</v>
      </c>
      <c r="M12" s="304">
        <v>967</v>
      </c>
      <c r="N12" s="304">
        <v>70</v>
      </c>
      <c r="O12" s="307">
        <f t="shared" ref="O12:O40" si="3">+N12-P12</f>
        <v>1</v>
      </c>
      <c r="P12" s="304">
        <v>69</v>
      </c>
      <c r="Q12" s="307" t="s">
        <v>35</v>
      </c>
      <c r="R12" s="307" t="s">
        <v>35</v>
      </c>
      <c r="S12" s="307" t="s">
        <v>35</v>
      </c>
      <c r="T12" s="304">
        <v>711</v>
      </c>
      <c r="U12" s="307">
        <f t="shared" ref="U12:U40" si="4">+T12-V12</f>
        <v>337</v>
      </c>
      <c r="V12" s="304">
        <v>374</v>
      </c>
      <c r="W12" s="71">
        <v>2002</v>
      </c>
    </row>
    <row r="13" spans="1:23">
      <c r="A13" s="290">
        <v>1975</v>
      </c>
      <c r="B13" s="305">
        <v>12651</v>
      </c>
      <c r="C13" s="305">
        <v>5887</v>
      </c>
      <c r="D13" s="305">
        <v>6764</v>
      </c>
      <c r="E13" s="305">
        <v>9891</v>
      </c>
      <c r="F13" s="308">
        <f t="shared" si="0"/>
        <v>5600</v>
      </c>
      <c r="G13" s="308">
        <v>4291</v>
      </c>
      <c r="H13" s="305">
        <v>7414</v>
      </c>
      <c r="I13" s="308">
        <f t="shared" si="1"/>
        <v>4364</v>
      </c>
      <c r="J13" s="305">
        <v>3050</v>
      </c>
      <c r="K13" s="311">
        <v>2416</v>
      </c>
      <c r="L13" s="308">
        <f t="shared" si="2"/>
        <v>1236</v>
      </c>
      <c r="M13" s="305">
        <v>1180</v>
      </c>
      <c r="N13" s="305">
        <v>61</v>
      </c>
      <c r="O13" s="308">
        <f t="shared" si="3"/>
        <v>0</v>
      </c>
      <c r="P13" s="305">
        <v>61</v>
      </c>
      <c r="Q13" s="314" t="s">
        <v>35</v>
      </c>
      <c r="R13" s="314" t="s">
        <v>35</v>
      </c>
      <c r="S13" s="314" t="s">
        <v>35</v>
      </c>
      <c r="T13" s="305">
        <v>597</v>
      </c>
      <c r="U13" s="308">
        <f t="shared" si="4"/>
        <v>287</v>
      </c>
      <c r="V13" s="305">
        <v>310</v>
      </c>
      <c r="W13" s="72">
        <v>2163</v>
      </c>
    </row>
    <row r="14" spans="1:23">
      <c r="A14" s="290">
        <v>1976</v>
      </c>
      <c r="B14" s="305">
        <v>15261</v>
      </c>
      <c r="C14" s="305">
        <v>7522</v>
      </c>
      <c r="D14" s="305">
        <v>7739</v>
      </c>
      <c r="E14" s="305">
        <v>12609</v>
      </c>
      <c r="F14" s="308">
        <f t="shared" si="0"/>
        <v>7148</v>
      </c>
      <c r="G14" s="308">
        <v>5461</v>
      </c>
      <c r="H14" s="305">
        <v>9909</v>
      </c>
      <c r="I14" s="308">
        <f t="shared" si="1"/>
        <v>5761</v>
      </c>
      <c r="J14" s="305">
        <v>4148</v>
      </c>
      <c r="K14" s="311">
        <v>2638</v>
      </c>
      <c r="L14" s="308">
        <f t="shared" si="2"/>
        <v>1381</v>
      </c>
      <c r="M14" s="305">
        <v>1257</v>
      </c>
      <c r="N14" s="305">
        <v>62</v>
      </c>
      <c r="O14" s="308">
        <f t="shared" si="3"/>
        <v>6</v>
      </c>
      <c r="P14" s="305">
        <v>56</v>
      </c>
      <c r="Q14" s="314" t="s">
        <v>35</v>
      </c>
      <c r="R14" s="314" t="s">
        <v>35</v>
      </c>
      <c r="S14" s="314" t="s">
        <v>35</v>
      </c>
      <c r="T14" s="305">
        <v>727</v>
      </c>
      <c r="U14" s="308">
        <f t="shared" si="4"/>
        <v>374</v>
      </c>
      <c r="V14" s="305">
        <v>353</v>
      </c>
      <c r="W14" s="72">
        <v>1925</v>
      </c>
    </row>
    <row r="15" spans="1:23">
      <c r="A15" s="290">
        <v>1977</v>
      </c>
      <c r="B15" s="305">
        <v>16803</v>
      </c>
      <c r="C15" s="305">
        <v>8377</v>
      </c>
      <c r="D15" s="305">
        <v>8426</v>
      </c>
      <c r="E15" s="305">
        <v>14354</v>
      </c>
      <c r="F15" s="308">
        <f t="shared" si="0"/>
        <v>8068</v>
      </c>
      <c r="G15" s="308">
        <v>6286</v>
      </c>
      <c r="H15" s="305">
        <v>10776</v>
      </c>
      <c r="I15" s="308">
        <f t="shared" si="1"/>
        <v>6215</v>
      </c>
      <c r="J15" s="305">
        <v>4561</v>
      </c>
      <c r="K15" s="311">
        <v>3537</v>
      </c>
      <c r="L15" s="308">
        <f t="shared" si="2"/>
        <v>1849</v>
      </c>
      <c r="M15" s="305">
        <v>1688</v>
      </c>
      <c r="N15" s="305">
        <v>41</v>
      </c>
      <c r="O15" s="308">
        <f t="shared" si="3"/>
        <v>4</v>
      </c>
      <c r="P15" s="305">
        <v>37</v>
      </c>
      <c r="Q15" s="314" t="s">
        <v>35</v>
      </c>
      <c r="R15" s="314" t="s">
        <v>35</v>
      </c>
      <c r="S15" s="314" t="s">
        <v>35</v>
      </c>
      <c r="T15" s="305">
        <v>620</v>
      </c>
      <c r="U15" s="308">
        <f t="shared" si="4"/>
        <v>309</v>
      </c>
      <c r="V15" s="305">
        <v>311</v>
      </c>
      <c r="W15" s="72">
        <v>1829</v>
      </c>
    </row>
    <row r="16" spans="1:23">
      <c r="A16" s="290">
        <v>1978</v>
      </c>
      <c r="B16" s="305">
        <v>37157</v>
      </c>
      <c r="C16" s="305">
        <v>18637</v>
      </c>
      <c r="D16" s="305">
        <v>18520</v>
      </c>
      <c r="E16" s="305">
        <v>9437</v>
      </c>
      <c r="F16" s="308">
        <f t="shared" si="0"/>
        <v>5412</v>
      </c>
      <c r="G16" s="308">
        <v>4025</v>
      </c>
      <c r="H16" s="305">
        <v>8586</v>
      </c>
      <c r="I16" s="308">
        <f t="shared" si="1"/>
        <v>4969</v>
      </c>
      <c r="J16" s="305">
        <v>3617</v>
      </c>
      <c r="K16" s="311">
        <v>810</v>
      </c>
      <c r="L16" s="308">
        <f t="shared" si="2"/>
        <v>439</v>
      </c>
      <c r="M16" s="305">
        <v>371</v>
      </c>
      <c r="N16" s="305">
        <v>41</v>
      </c>
      <c r="O16" s="308">
        <f t="shared" si="3"/>
        <v>4</v>
      </c>
      <c r="P16" s="305">
        <v>37</v>
      </c>
      <c r="Q16" s="305">
        <v>25183</v>
      </c>
      <c r="R16" s="308">
        <f t="shared" ref="R16:R32" si="5">+Q16-S16</f>
        <v>12896</v>
      </c>
      <c r="S16" s="305">
        <v>12287</v>
      </c>
      <c r="T16" s="305">
        <v>686</v>
      </c>
      <c r="U16" s="308">
        <f t="shared" si="4"/>
        <v>329</v>
      </c>
      <c r="V16" s="305">
        <v>357</v>
      </c>
      <c r="W16" s="72">
        <v>1851</v>
      </c>
    </row>
    <row r="17" spans="1:23">
      <c r="A17" s="290">
        <v>1979</v>
      </c>
      <c r="B17" s="305">
        <v>25696</v>
      </c>
      <c r="C17" s="305">
        <v>12749</v>
      </c>
      <c r="D17" s="305">
        <v>12947</v>
      </c>
      <c r="E17" s="305">
        <v>9372</v>
      </c>
      <c r="F17" s="308">
        <f t="shared" si="0"/>
        <v>5368</v>
      </c>
      <c r="G17" s="308">
        <v>4004</v>
      </c>
      <c r="H17" s="305">
        <v>8475</v>
      </c>
      <c r="I17" s="308">
        <f t="shared" si="1"/>
        <v>4941</v>
      </c>
      <c r="J17" s="305">
        <v>3534</v>
      </c>
      <c r="K17" s="311">
        <v>839</v>
      </c>
      <c r="L17" s="308">
        <f t="shared" si="2"/>
        <v>415</v>
      </c>
      <c r="M17" s="305">
        <v>424</v>
      </c>
      <c r="N17" s="305">
        <v>58</v>
      </c>
      <c r="O17" s="308">
        <f t="shared" si="3"/>
        <v>12</v>
      </c>
      <c r="P17" s="305">
        <v>46</v>
      </c>
      <c r="Q17" s="305">
        <v>13623</v>
      </c>
      <c r="R17" s="308">
        <f t="shared" si="5"/>
        <v>6884</v>
      </c>
      <c r="S17" s="305">
        <v>6739</v>
      </c>
      <c r="T17" s="305">
        <v>830</v>
      </c>
      <c r="U17" s="308">
        <f t="shared" si="4"/>
        <v>497</v>
      </c>
      <c r="V17" s="305">
        <v>333</v>
      </c>
      <c r="W17" s="72">
        <v>1871</v>
      </c>
    </row>
    <row r="18" spans="1:23">
      <c r="A18" s="289">
        <v>1980</v>
      </c>
      <c r="B18" s="304">
        <v>16060</v>
      </c>
      <c r="C18" s="304">
        <v>7797</v>
      </c>
      <c r="D18" s="304">
        <v>8263</v>
      </c>
      <c r="E18" s="304">
        <v>9735</v>
      </c>
      <c r="F18" s="307">
        <f t="shared" si="0"/>
        <v>5678</v>
      </c>
      <c r="G18" s="307">
        <v>4057</v>
      </c>
      <c r="H18" s="304">
        <v>8780</v>
      </c>
      <c r="I18" s="307">
        <f t="shared" si="1"/>
        <v>5195</v>
      </c>
      <c r="J18" s="304">
        <v>3585</v>
      </c>
      <c r="K18" s="310">
        <v>915</v>
      </c>
      <c r="L18" s="307">
        <f t="shared" si="2"/>
        <v>476</v>
      </c>
      <c r="M18" s="304">
        <v>439</v>
      </c>
      <c r="N18" s="304">
        <v>40</v>
      </c>
      <c r="O18" s="307">
        <f t="shared" si="3"/>
        <v>7</v>
      </c>
      <c r="P18" s="304">
        <v>33</v>
      </c>
      <c r="Q18" s="304">
        <v>3867</v>
      </c>
      <c r="R18" s="307">
        <f t="shared" si="5"/>
        <v>1905</v>
      </c>
      <c r="S18" s="304">
        <v>1962</v>
      </c>
      <c r="T18" s="304">
        <v>465</v>
      </c>
      <c r="U18" s="307">
        <f t="shared" si="4"/>
        <v>214</v>
      </c>
      <c r="V18" s="304">
        <v>251</v>
      </c>
      <c r="W18" s="71">
        <v>1993</v>
      </c>
    </row>
    <row r="19" spans="1:23">
      <c r="A19" s="289">
        <v>1981</v>
      </c>
      <c r="B19" s="304">
        <v>14299</v>
      </c>
      <c r="C19" s="304">
        <v>6696</v>
      </c>
      <c r="D19" s="304">
        <v>7603</v>
      </c>
      <c r="E19" s="304">
        <v>8574</v>
      </c>
      <c r="F19" s="307">
        <f t="shared" si="0"/>
        <v>4973</v>
      </c>
      <c r="G19" s="307">
        <v>3601</v>
      </c>
      <c r="H19" s="304">
        <v>7848</v>
      </c>
      <c r="I19" s="307">
        <f t="shared" si="1"/>
        <v>4621</v>
      </c>
      <c r="J19" s="304">
        <v>3227</v>
      </c>
      <c r="K19" s="310">
        <v>597</v>
      </c>
      <c r="L19" s="307">
        <f t="shared" si="2"/>
        <v>308</v>
      </c>
      <c r="M19" s="304">
        <v>289</v>
      </c>
      <c r="N19" s="304">
        <v>129</v>
      </c>
      <c r="O19" s="307">
        <f t="shared" si="3"/>
        <v>44</v>
      </c>
      <c r="P19" s="304">
        <v>85</v>
      </c>
      <c r="Q19" s="304">
        <v>3172</v>
      </c>
      <c r="R19" s="307">
        <f t="shared" si="5"/>
        <v>1524</v>
      </c>
      <c r="S19" s="304">
        <v>1648</v>
      </c>
      <c r="T19" s="304">
        <v>437</v>
      </c>
      <c r="U19" s="307">
        <f t="shared" si="4"/>
        <v>199</v>
      </c>
      <c r="V19" s="304">
        <v>238</v>
      </c>
      <c r="W19" s="71">
        <v>2116</v>
      </c>
    </row>
    <row r="20" spans="1:23">
      <c r="A20" s="289">
        <v>1982</v>
      </c>
      <c r="B20" s="304">
        <v>12723</v>
      </c>
      <c r="C20" s="304">
        <v>5719</v>
      </c>
      <c r="D20" s="304">
        <v>7004</v>
      </c>
      <c r="E20" s="304">
        <v>9352</v>
      </c>
      <c r="F20" s="307">
        <f t="shared" si="0"/>
        <v>5208</v>
      </c>
      <c r="G20" s="307">
        <v>4144</v>
      </c>
      <c r="H20" s="304">
        <v>8689</v>
      </c>
      <c r="I20" s="307">
        <f t="shared" si="1"/>
        <v>4909</v>
      </c>
      <c r="J20" s="304">
        <v>3780</v>
      </c>
      <c r="K20" s="310">
        <v>636</v>
      </c>
      <c r="L20" s="307">
        <f t="shared" si="2"/>
        <v>293</v>
      </c>
      <c r="M20" s="304">
        <v>343</v>
      </c>
      <c r="N20" s="304">
        <v>27</v>
      </c>
      <c r="O20" s="307">
        <f t="shared" si="3"/>
        <v>6</v>
      </c>
      <c r="P20" s="304">
        <v>21</v>
      </c>
      <c r="Q20" s="304">
        <v>576</v>
      </c>
      <c r="R20" s="307">
        <f t="shared" si="5"/>
        <v>264</v>
      </c>
      <c r="S20" s="304">
        <v>312</v>
      </c>
      <c r="T20" s="304">
        <v>532</v>
      </c>
      <c r="U20" s="307">
        <f t="shared" si="4"/>
        <v>247</v>
      </c>
      <c r="V20" s="304">
        <v>285</v>
      </c>
      <c r="W20" s="71">
        <v>2263</v>
      </c>
    </row>
    <row r="21" spans="1:23">
      <c r="A21" s="289">
        <v>1983</v>
      </c>
      <c r="B21" s="304">
        <v>11831</v>
      </c>
      <c r="C21" s="304">
        <v>5310</v>
      </c>
      <c r="D21" s="304">
        <v>6521</v>
      </c>
      <c r="E21" s="304">
        <v>8722</v>
      </c>
      <c r="F21" s="307">
        <f t="shared" si="0"/>
        <v>4894</v>
      </c>
      <c r="G21" s="307">
        <v>3828</v>
      </c>
      <c r="H21" s="304">
        <v>8034</v>
      </c>
      <c r="I21" s="307">
        <f t="shared" si="1"/>
        <v>4548</v>
      </c>
      <c r="J21" s="304">
        <v>3486</v>
      </c>
      <c r="K21" s="310">
        <v>636</v>
      </c>
      <c r="L21" s="307">
        <f t="shared" si="2"/>
        <v>336</v>
      </c>
      <c r="M21" s="304">
        <v>300</v>
      </c>
      <c r="N21" s="304">
        <v>52</v>
      </c>
      <c r="O21" s="307">
        <f t="shared" si="3"/>
        <v>10</v>
      </c>
      <c r="P21" s="304">
        <v>42</v>
      </c>
      <c r="Q21" s="304">
        <v>274</v>
      </c>
      <c r="R21" s="307">
        <f t="shared" si="5"/>
        <v>138</v>
      </c>
      <c r="S21" s="304">
        <v>136</v>
      </c>
      <c r="T21" s="304">
        <v>658</v>
      </c>
      <c r="U21" s="307">
        <f t="shared" si="4"/>
        <v>278</v>
      </c>
      <c r="V21" s="304">
        <v>380</v>
      </c>
      <c r="W21" s="71">
        <v>2177</v>
      </c>
    </row>
    <row r="22" spans="1:23">
      <c r="A22" s="289">
        <v>1984</v>
      </c>
      <c r="B22" s="304">
        <v>11850</v>
      </c>
      <c r="C22" s="304">
        <v>5193</v>
      </c>
      <c r="D22" s="304">
        <v>6657</v>
      </c>
      <c r="E22" s="304">
        <v>8593</v>
      </c>
      <c r="F22" s="307">
        <f t="shared" si="0"/>
        <v>4807</v>
      </c>
      <c r="G22" s="307">
        <v>3786</v>
      </c>
      <c r="H22" s="304">
        <v>7821</v>
      </c>
      <c r="I22" s="307">
        <f t="shared" si="1"/>
        <v>4437</v>
      </c>
      <c r="J22" s="304">
        <v>3384</v>
      </c>
      <c r="K22" s="310">
        <v>734</v>
      </c>
      <c r="L22" s="307">
        <f t="shared" si="2"/>
        <v>365</v>
      </c>
      <c r="M22" s="304">
        <v>369</v>
      </c>
      <c r="N22" s="304">
        <v>38</v>
      </c>
      <c r="O22" s="307">
        <f t="shared" si="3"/>
        <v>5</v>
      </c>
      <c r="P22" s="304">
        <v>33</v>
      </c>
      <c r="Q22" s="304">
        <v>212</v>
      </c>
      <c r="R22" s="307">
        <f t="shared" si="5"/>
        <v>105</v>
      </c>
      <c r="S22" s="304">
        <v>107</v>
      </c>
      <c r="T22" s="304">
        <v>695</v>
      </c>
      <c r="U22" s="307">
        <f t="shared" si="4"/>
        <v>281</v>
      </c>
      <c r="V22" s="304">
        <v>414</v>
      </c>
      <c r="W22" s="71">
        <v>2350</v>
      </c>
    </row>
    <row r="23" spans="1:23">
      <c r="A23" s="290">
        <v>1985</v>
      </c>
      <c r="B23" s="305">
        <v>14393</v>
      </c>
      <c r="C23" s="305">
        <v>6470</v>
      </c>
      <c r="D23" s="305">
        <v>7923</v>
      </c>
      <c r="E23" s="305">
        <v>8803</v>
      </c>
      <c r="F23" s="308">
        <f t="shared" si="0"/>
        <v>4844</v>
      </c>
      <c r="G23" s="308">
        <v>3959</v>
      </c>
      <c r="H23" s="305">
        <v>8331</v>
      </c>
      <c r="I23" s="308">
        <f t="shared" si="1"/>
        <v>4627</v>
      </c>
      <c r="J23" s="305">
        <v>3704</v>
      </c>
      <c r="K23" s="311">
        <v>435</v>
      </c>
      <c r="L23" s="308">
        <f t="shared" si="2"/>
        <v>212</v>
      </c>
      <c r="M23" s="305">
        <v>223</v>
      </c>
      <c r="N23" s="305">
        <v>37</v>
      </c>
      <c r="O23" s="308">
        <f t="shared" si="3"/>
        <v>5</v>
      </c>
      <c r="P23" s="305">
        <v>32</v>
      </c>
      <c r="Q23" s="305">
        <v>2869</v>
      </c>
      <c r="R23" s="308">
        <f t="shared" si="5"/>
        <v>1408</v>
      </c>
      <c r="S23" s="305">
        <v>1461</v>
      </c>
      <c r="T23" s="305">
        <v>523</v>
      </c>
      <c r="U23" s="308">
        <f t="shared" si="4"/>
        <v>218</v>
      </c>
      <c r="V23" s="305">
        <v>305</v>
      </c>
      <c r="W23" s="72">
        <v>2198</v>
      </c>
    </row>
    <row r="24" spans="1:23">
      <c r="A24" s="290">
        <v>1986</v>
      </c>
      <c r="B24" s="305">
        <v>14416</v>
      </c>
      <c r="C24" s="305">
        <v>6447</v>
      </c>
      <c r="D24" s="305">
        <v>7969</v>
      </c>
      <c r="E24" s="305">
        <v>7531</v>
      </c>
      <c r="F24" s="308">
        <f t="shared" si="0"/>
        <v>4167</v>
      </c>
      <c r="G24" s="308">
        <v>3364</v>
      </c>
      <c r="H24" s="305">
        <v>7423</v>
      </c>
      <c r="I24" s="308">
        <f t="shared" si="1"/>
        <v>4132</v>
      </c>
      <c r="J24" s="305">
        <v>3291</v>
      </c>
      <c r="K24" s="311">
        <v>52</v>
      </c>
      <c r="L24" s="308">
        <f t="shared" si="2"/>
        <v>27</v>
      </c>
      <c r="M24" s="305">
        <v>25</v>
      </c>
      <c r="N24" s="305">
        <v>56</v>
      </c>
      <c r="O24" s="308">
        <f t="shared" si="3"/>
        <v>8</v>
      </c>
      <c r="P24" s="305">
        <v>48</v>
      </c>
      <c r="Q24" s="305">
        <v>4084</v>
      </c>
      <c r="R24" s="308">
        <f t="shared" si="5"/>
        <v>1994</v>
      </c>
      <c r="S24" s="305">
        <v>2090</v>
      </c>
      <c r="T24" s="305">
        <v>665</v>
      </c>
      <c r="U24" s="308">
        <f t="shared" si="4"/>
        <v>286</v>
      </c>
      <c r="V24" s="305">
        <v>379</v>
      </c>
      <c r="W24" s="72">
        <v>2136</v>
      </c>
    </row>
    <row r="25" spans="1:23">
      <c r="A25" s="290">
        <v>1987</v>
      </c>
      <c r="B25" s="305">
        <v>12370</v>
      </c>
      <c r="C25" s="305">
        <v>5073</v>
      </c>
      <c r="D25" s="305">
        <v>7297</v>
      </c>
      <c r="E25" s="305">
        <v>6909</v>
      </c>
      <c r="F25" s="308">
        <f t="shared" si="0"/>
        <v>3793</v>
      </c>
      <c r="G25" s="308">
        <v>3116</v>
      </c>
      <c r="H25" s="305">
        <v>6781</v>
      </c>
      <c r="I25" s="308">
        <f t="shared" si="1"/>
        <v>3740</v>
      </c>
      <c r="J25" s="305">
        <v>3041</v>
      </c>
      <c r="K25" s="311">
        <v>90</v>
      </c>
      <c r="L25" s="308">
        <f t="shared" si="2"/>
        <v>47</v>
      </c>
      <c r="M25" s="305">
        <v>43</v>
      </c>
      <c r="N25" s="305">
        <v>38</v>
      </c>
      <c r="O25" s="308">
        <f t="shared" si="3"/>
        <v>6</v>
      </c>
      <c r="P25" s="305">
        <v>32</v>
      </c>
      <c r="Q25" s="305">
        <v>2046</v>
      </c>
      <c r="R25" s="308">
        <f t="shared" si="5"/>
        <v>1024</v>
      </c>
      <c r="S25" s="305">
        <v>1022</v>
      </c>
      <c r="T25" s="305">
        <v>623</v>
      </c>
      <c r="U25" s="308">
        <f t="shared" si="4"/>
        <v>256</v>
      </c>
      <c r="V25" s="305">
        <v>367</v>
      </c>
      <c r="W25" s="72">
        <v>2792</v>
      </c>
    </row>
    <row r="26" spans="1:23">
      <c r="A26" s="290">
        <v>1988</v>
      </c>
      <c r="B26" s="305">
        <v>11356</v>
      </c>
      <c r="C26" s="305">
        <v>4731</v>
      </c>
      <c r="D26" s="305">
        <v>6625</v>
      </c>
      <c r="E26" s="305">
        <v>6689</v>
      </c>
      <c r="F26" s="308">
        <f t="shared" si="0"/>
        <v>3646</v>
      </c>
      <c r="G26" s="308">
        <v>3043</v>
      </c>
      <c r="H26" s="305">
        <v>6558</v>
      </c>
      <c r="I26" s="308">
        <f t="shared" si="1"/>
        <v>3592</v>
      </c>
      <c r="J26" s="305">
        <v>2966</v>
      </c>
      <c r="K26" s="311">
        <v>80</v>
      </c>
      <c r="L26" s="308">
        <f t="shared" si="2"/>
        <v>44</v>
      </c>
      <c r="M26" s="305">
        <v>36</v>
      </c>
      <c r="N26" s="305">
        <v>51</v>
      </c>
      <c r="O26" s="308">
        <f t="shared" si="3"/>
        <v>10</v>
      </c>
      <c r="P26" s="305">
        <v>41</v>
      </c>
      <c r="Q26" s="305">
        <v>1655</v>
      </c>
      <c r="R26" s="308">
        <f t="shared" si="5"/>
        <v>852</v>
      </c>
      <c r="S26" s="305">
        <v>803</v>
      </c>
      <c r="T26" s="305">
        <v>603</v>
      </c>
      <c r="U26" s="308">
        <f t="shared" si="4"/>
        <v>233</v>
      </c>
      <c r="V26" s="305">
        <v>370</v>
      </c>
      <c r="W26" s="72">
        <v>2409</v>
      </c>
    </row>
    <row r="27" spans="1:23">
      <c r="A27" s="290">
        <v>1989</v>
      </c>
      <c r="B27" s="305">
        <v>10342</v>
      </c>
      <c r="C27" s="305">
        <v>4161</v>
      </c>
      <c r="D27" s="305">
        <v>6181</v>
      </c>
      <c r="E27" s="305">
        <v>6863</v>
      </c>
      <c r="F27" s="308">
        <f t="shared" si="0"/>
        <v>3697</v>
      </c>
      <c r="G27" s="308">
        <v>3166</v>
      </c>
      <c r="H27" s="305">
        <v>6445</v>
      </c>
      <c r="I27" s="308">
        <f t="shared" si="1"/>
        <v>3498</v>
      </c>
      <c r="J27" s="305">
        <v>2947</v>
      </c>
      <c r="K27" s="311">
        <v>377</v>
      </c>
      <c r="L27" s="308">
        <f t="shared" si="2"/>
        <v>189</v>
      </c>
      <c r="M27" s="305">
        <v>188</v>
      </c>
      <c r="N27" s="305">
        <v>41</v>
      </c>
      <c r="O27" s="308">
        <f t="shared" si="3"/>
        <v>10</v>
      </c>
      <c r="P27" s="305">
        <v>31</v>
      </c>
      <c r="Q27" s="305">
        <v>388</v>
      </c>
      <c r="R27" s="308">
        <f t="shared" si="5"/>
        <v>195</v>
      </c>
      <c r="S27" s="305">
        <v>193</v>
      </c>
      <c r="T27" s="305">
        <v>603</v>
      </c>
      <c r="U27" s="308">
        <f t="shared" si="4"/>
        <v>269</v>
      </c>
      <c r="V27" s="305">
        <v>334</v>
      </c>
      <c r="W27" s="72">
        <v>2488</v>
      </c>
    </row>
    <row r="28" spans="1:23">
      <c r="A28" s="289">
        <v>1990</v>
      </c>
      <c r="B28" s="304">
        <v>8658</v>
      </c>
      <c r="C28" s="304">
        <v>3228</v>
      </c>
      <c r="D28" s="304">
        <v>5430</v>
      </c>
      <c r="E28" s="304">
        <v>5497</v>
      </c>
      <c r="F28" s="307">
        <f t="shared" si="0"/>
        <v>2883</v>
      </c>
      <c r="G28" s="307">
        <v>2614</v>
      </c>
      <c r="H28" s="304">
        <v>5127</v>
      </c>
      <c r="I28" s="307">
        <f t="shared" si="1"/>
        <v>2705</v>
      </c>
      <c r="J28" s="304">
        <v>2422</v>
      </c>
      <c r="K28" s="310">
        <v>328</v>
      </c>
      <c r="L28" s="307">
        <f t="shared" si="2"/>
        <v>166</v>
      </c>
      <c r="M28" s="304">
        <v>162</v>
      </c>
      <c r="N28" s="304">
        <v>42</v>
      </c>
      <c r="O28" s="307">
        <f t="shared" si="3"/>
        <v>12</v>
      </c>
      <c r="P28" s="304">
        <v>30</v>
      </c>
      <c r="Q28" s="304">
        <v>226</v>
      </c>
      <c r="R28" s="307">
        <f t="shared" si="5"/>
        <v>120</v>
      </c>
      <c r="S28" s="304">
        <v>106</v>
      </c>
      <c r="T28" s="304">
        <v>534</v>
      </c>
      <c r="U28" s="307">
        <f t="shared" si="4"/>
        <v>225</v>
      </c>
      <c r="V28" s="304">
        <v>309</v>
      </c>
      <c r="W28" s="71">
        <v>2401</v>
      </c>
    </row>
    <row r="29" spans="1:23">
      <c r="A29" s="289">
        <v>1991</v>
      </c>
      <c r="B29" s="304">
        <v>8757</v>
      </c>
      <c r="C29" s="304">
        <v>3143</v>
      </c>
      <c r="D29" s="304">
        <v>5614</v>
      </c>
      <c r="E29" s="304">
        <v>5346</v>
      </c>
      <c r="F29" s="307">
        <f t="shared" si="0"/>
        <v>2765</v>
      </c>
      <c r="G29" s="307">
        <v>2581</v>
      </c>
      <c r="H29" s="304">
        <v>4994</v>
      </c>
      <c r="I29" s="307">
        <f t="shared" si="1"/>
        <v>2612</v>
      </c>
      <c r="J29" s="304">
        <v>2382</v>
      </c>
      <c r="K29" s="310">
        <v>285</v>
      </c>
      <c r="L29" s="307">
        <f t="shared" si="2"/>
        <v>133</v>
      </c>
      <c r="M29" s="304">
        <v>152</v>
      </c>
      <c r="N29" s="304">
        <v>67</v>
      </c>
      <c r="O29" s="307">
        <f t="shared" si="3"/>
        <v>20</v>
      </c>
      <c r="P29" s="304">
        <v>47</v>
      </c>
      <c r="Q29" s="304">
        <v>225</v>
      </c>
      <c r="R29" s="307">
        <f t="shared" si="5"/>
        <v>103</v>
      </c>
      <c r="S29" s="304">
        <v>122</v>
      </c>
      <c r="T29" s="304">
        <v>539</v>
      </c>
      <c r="U29" s="307">
        <f t="shared" si="4"/>
        <v>275</v>
      </c>
      <c r="V29" s="304">
        <v>264</v>
      </c>
      <c r="W29" s="71">
        <v>2647</v>
      </c>
    </row>
    <row r="30" spans="1:23">
      <c r="A30" s="289">
        <v>1992</v>
      </c>
      <c r="B30" s="304">
        <v>11208</v>
      </c>
      <c r="C30" s="304">
        <v>7298</v>
      </c>
      <c r="D30" s="304">
        <v>3910</v>
      </c>
      <c r="E30" s="304">
        <v>9830</v>
      </c>
      <c r="F30" s="307">
        <f t="shared" si="0"/>
        <v>6942</v>
      </c>
      <c r="G30" s="307">
        <v>2888</v>
      </c>
      <c r="H30" s="304">
        <v>5380</v>
      </c>
      <c r="I30" s="307">
        <f t="shared" si="1"/>
        <v>2694</v>
      </c>
      <c r="J30" s="304">
        <v>2686</v>
      </c>
      <c r="K30" s="310">
        <v>4418</v>
      </c>
      <c r="L30" s="307">
        <f t="shared" si="2"/>
        <v>4237</v>
      </c>
      <c r="M30" s="304">
        <v>181</v>
      </c>
      <c r="N30" s="304">
        <v>32</v>
      </c>
      <c r="O30" s="307">
        <f t="shared" si="3"/>
        <v>11</v>
      </c>
      <c r="P30" s="304">
        <v>21</v>
      </c>
      <c r="Q30" s="304">
        <v>131</v>
      </c>
      <c r="R30" s="307">
        <f t="shared" si="5"/>
        <v>69</v>
      </c>
      <c r="S30" s="304">
        <v>62</v>
      </c>
      <c r="T30" s="304">
        <v>655</v>
      </c>
      <c r="U30" s="307">
        <f t="shared" si="4"/>
        <v>287</v>
      </c>
      <c r="V30" s="304">
        <v>368</v>
      </c>
      <c r="W30" s="71">
        <v>592</v>
      </c>
    </row>
    <row r="31" spans="1:23">
      <c r="A31" s="289">
        <v>1993</v>
      </c>
      <c r="B31" s="304">
        <v>12928</v>
      </c>
      <c r="C31" s="304">
        <v>8782</v>
      </c>
      <c r="D31" s="304">
        <v>4146</v>
      </c>
      <c r="E31" s="304">
        <v>11920</v>
      </c>
      <c r="F31" s="307">
        <f t="shared" si="0"/>
        <v>8371</v>
      </c>
      <c r="G31" s="307">
        <v>3549</v>
      </c>
      <c r="H31" s="304">
        <v>6216</v>
      </c>
      <c r="I31" s="307">
        <f t="shared" si="1"/>
        <v>2962</v>
      </c>
      <c r="J31" s="304">
        <v>3254</v>
      </c>
      <c r="K31" s="310">
        <v>5677</v>
      </c>
      <c r="L31" s="307">
        <f t="shared" si="2"/>
        <v>5401</v>
      </c>
      <c r="M31" s="304">
        <v>276</v>
      </c>
      <c r="N31" s="304">
        <v>27</v>
      </c>
      <c r="O31" s="307">
        <f t="shared" si="3"/>
        <v>8</v>
      </c>
      <c r="P31" s="304">
        <v>19</v>
      </c>
      <c r="Q31" s="304">
        <v>130</v>
      </c>
      <c r="R31" s="307">
        <f t="shared" si="5"/>
        <v>55</v>
      </c>
      <c r="S31" s="304">
        <v>75</v>
      </c>
      <c r="T31" s="304">
        <v>778</v>
      </c>
      <c r="U31" s="307">
        <f t="shared" si="4"/>
        <v>356</v>
      </c>
      <c r="V31" s="304">
        <v>422</v>
      </c>
      <c r="W31" s="71">
        <v>100</v>
      </c>
    </row>
    <row r="32" spans="1:23">
      <c r="A32" s="289">
        <v>1994</v>
      </c>
      <c r="B32" s="304">
        <v>13757</v>
      </c>
      <c r="C32" s="304">
        <v>8405</v>
      </c>
      <c r="D32" s="304">
        <v>5352</v>
      </c>
      <c r="E32" s="304">
        <v>12959</v>
      </c>
      <c r="F32" s="307">
        <f t="shared" si="0"/>
        <v>8052</v>
      </c>
      <c r="G32" s="307">
        <v>4907</v>
      </c>
      <c r="H32" s="304">
        <v>8340</v>
      </c>
      <c r="I32" s="307">
        <f t="shared" si="1"/>
        <v>3831</v>
      </c>
      <c r="J32" s="304">
        <v>4509</v>
      </c>
      <c r="K32" s="310">
        <v>4592</v>
      </c>
      <c r="L32" s="307">
        <f t="shared" si="2"/>
        <v>4211</v>
      </c>
      <c r="M32" s="304">
        <v>381</v>
      </c>
      <c r="N32" s="304">
        <v>27</v>
      </c>
      <c r="O32" s="307">
        <f t="shared" si="3"/>
        <v>10</v>
      </c>
      <c r="P32" s="304">
        <v>17</v>
      </c>
      <c r="Q32" s="304">
        <v>116</v>
      </c>
      <c r="R32" s="307">
        <f t="shared" si="5"/>
        <v>65</v>
      </c>
      <c r="S32" s="304">
        <v>51</v>
      </c>
      <c r="T32" s="304">
        <v>613</v>
      </c>
      <c r="U32" s="307">
        <f t="shared" si="4"/>
        <v>288</v>
      </c>
      <c r="V32" s="304">
        <v>325</v>
      </c>
      <c r="W32" s="71">
        <v>69</v>
      </c>
    </row>
    <row r="33" spans="1:23">
      <c r="A33" s="290">
        <v>1995</v>
      </c>
      <c r="B33" s="305">
        <v>16795</v>
      </c>
      <c r="C33" s="305">
        <v>9692</v>
      </c>
      <c r="D33" s="305">
        <v>7103</v>
      </c>
      <c r="E33" s="305">
        <v>15865</v>
      </c>
      <c r="F33" s="308">
        <f t="shared" si="0"/>
        <v>9257</v>
      </c>
      <c r="G33" s="308">
        <v>6608</v>
      </c>
      <c r="H33" s="305">
        <v>11257</v>
      </c>
      <c r="I33" s="308">
        <f t="shared" si="1"/>
        <v>5006</v>
      </c>
      <c r="J33" s="305">
        <v>6251</v>
      </c>
      <c r="K33" s="311">
        <v>4574</v>
      </c>
      <c r="L33" s="308">
        <f t="shared" si="2"/>
        <v>4236</v>
      </c>
      <c r="M33" s="305">
        <v>338</v>
      </c>
      <c r="N33" s="305">
        <v>34</v>
      </c>
      <c r="O33" s="308">
        <f t="shared" si="3"/>
        <v>15</v>
      </c>
      <c r="P33" s="305">
        <v>19</v>
      </c>
      <c r="Q33" s="305">
        <v>196</v>
      </c>
      <c r="R33" s="308">
        <f>+Q33-S33</f>
        <v>108</v>
      </c>
      <c r="S33" s="305">
        <v>88</v>
      </c>
      <c r="T33" s="305">
        <v>691</v>
      </c>
      <c r="U33" s="308">
        <f t="shared" si="4"/>
        <v>327</v>
      </c>
      <c r="V33" s="305">
        <v>364</v>
      </c>
      <c r="W33" s="72">
        <v>43</v>
      </c>
    </row>
    <row r="34" spans="1:23">
      <c r="A34" s="290">
        <v>1996</v>
      </c>
      <c r="B34" s="305">
        <v>19375</v>
      </c>
      <c r="C34" s="305">
        <v>11096</v>
      </c>
      <c r="D34" s="305">
        <v>8279</v>
      </c>
      <c r="E34" s="305">
        <v>18426</v>
      </c>
      <c r="F34" s="308">
        <f t="shared" si="0"/>
        <v>10645</v>
      </c>
      <c r="G34" s="308">
        <v>7781</v>
      </c>
      <c r="H34" s="305">
        <v>12548</v>
      </c>
      <c r="I34" s="308">
        <f t="shared" si="1"/>
        <v>5682</v>
      </c>
      <c r="J34" s="305">
        <v>6866</v>
      </c>
      <c r="K34" s="311">
        <v>5847</v>
      </c>
      <c r="L34" s="308">
        <f t="shared" si="2"/>
        <v>4952</v>
      </c>
      <c r="M34" s="305">
        <v>895</v>
      </c>
      <c r="N34" s="305">
        <v>31</v>
      </c>
      <c r="O34" s="308">
        <f t="shared" si="3"/>
        <v>11</v>
      </c>
      <c r="P34" s="305">
        <v>20</v>
      </c>
      <c r="Q34" s="305">
        <v>230</v>
      </c>
      <c r="R34" s="308">
        <f t="shared" ref="R34:R40" si="6">+Q34-S34</f>
        <v>124</v>
      </c>
      <c r="S34" s="305">
        <v>106</v>
      </c>
      <c r="T34" s="305">
        <v>719</v>
      </c>
      <c r="U34" s="308">
        <f t="shared" si="4"/>
        <v>327</v>
      </c>
      <c r="V34" s="305">
        <v>392</v>
      </c>
      <c r="W34" s="72">
        <v>0</v>
      </c>
    </row>
    <row r="35" spans="1:23">
      <c r="A35" s="290">
        <v>1997</v>
      </c>
      <c r="B35" s="305">
        <v>19169</v>
      </c>
      <c r="C35" s="305">
        <v>10294</v>
      </c>
      <c r="D35" s="305">
        <v>8875</v>
      </c>
      <c r="E35" s="305">
        <v>18325</v>
      </c>
      <c r="F35" s="308">
        <f t="shared" si="0"/>
        <v>9890</v>
      </c>
      <c r="G35" s="308">
        <v>8435</v>
      </c>
      <c r="H35" s="305">
        <v>12912</v>
      </c>
      <c r="I35" s="308">
        <f t="shared" si="1"/>
        <v>5807</v>
      </c>
      <c r="J35" s="305">
        <v>7105</v>
      </c>
      <c r="K35" s="311">
        <v>5393</v>
      </c>
      <c r="L35" s="308">
        <f t="shared" si="2"/>
        <v>4073</v>
      </c>
      <c r="M35" s="305">
        <v>1320</v>
      </c>
      <c r="N35" s="305">
        <v>20</v>
      </c>
      <c r="O35" s="308">
        <f t="shared" si="3"/>
        <v>10</v>
      </c>
      <c r="P35" s="305">
        <v>10</v>
      </c>
      <c r="Q35" s="305">
        <v>184</v>
      </c>
      <c r="R35" s="308">
        <f t="shared" si="6"/>
        <v>96</v>
      </c>
      <c r="S35" s="305">
        <v>88</v>
      </c>
      <c r="T35" s="305">
        <v>660</v>
      </c>
      <c r="U35" s="308">
        <f t="shared" si="4"/>
        <v>308</v>
      </c>
      <c r="V35" s="305">
        <v>352</v>
      </c>
      <c r="W35" s="72">
        <v>0</v>
      </c>
    </row>
    <row r="36" spans="1:23">
      <c r="A36" s="290">
        <v>1998</v>
      </c>
      <c r="B36" s="305">
        <v>21279</v>
      </c>
      <c r="C36" s="305">
        <v>10348</v>
      </c>
      <c r="D36" s="305">
        <v>10931</v>
      </c>
      <c r="E36" s="305">
        <v>20500</v>
      </c>
      <c r="F36" s="308">
        <f t="shared" si="0"/>
        <v>9971</v>
      </c>
      <c r="G36" s="308">
        <v>10529</v>
      </c>
      <c r="H36" s="305">
        <v>14278</v>
      </c>
      <c r="I36" s="308">
        <f t="shared" si="1"/>
        <v>6457</v>
      </c>
      <c r="J36" s="305">
        <v>7821</v>
      </c>
      <c r="K36" s="311">
        <v>6200</v>
      </c>
      <c r="L36" s="308">
        <f t="shared" si="2"/>
        <v>3510</v>
      </c>
      <c r="M36" s="305">
        <v>2690</v>
      </c>
      <c r="N36" s="305">
        <v>22</v>
      </c>
      <c r="O36" s="308">
        <f t="shared" si="3"/>
        <v>4</v>
      </c>
      <c r="P36" s="305">
        <v>18</v>
      </c>
      <c r="Q36" s="305">
        <v>201</v>
      </c>
      <c r="R36" s="308">
        <f t="shared" si="6"/>
        <v>98</v>
      </c>
      <c r="S36" s="305">
        <v>103</v>
      </c>
      <c r="T36" s="305">
        <v>578</v>
      </c>
      <c r="U36" s="308">
        <f t="shared" si="4"/>
        <v>279</v>
      </c>
      <c r="V36" s="305">
        <v>299</v>
      </c>
      <c r="W36" s="72">
        <v>0</v>
      </c>
    </row>
    <row r="37" spans="1:23">
      <c r="A37" s="290">
        <v>1999</v>
      </c>
      <c r="B37" s="305">
        <v>20363</v>
      </c>
      <c r="C37" s="305">
        <v>9581</v>
      </c>
      <c r="D37" s="305">
        <v>10782</v>
      </c>
      <c r="E37" s="305">
        <v>19539</v>
      </c>
      <c r="F37" s="308">
        <f t="shared" si="0"/>
        <v>9194</v>
      </c>
      <c r="G37" s="308">
        <v>10345</v>
      </c>
      <c r="H37" s="305">
        <v>14634</v>
      </c>
      <c r="I37" s="308">
        <f t="shared" si="1"/>
        <v>6687</v>
      </c>
      <c r="J37" s="305">
        <v>7947</v>
      </c>
      <c r="K37" s="311">
        <v>4890</v>
      </c>
      <c r="L37" s="308">
        <f t="shared" si="2"/>
        <v>2504</v>
      </c>
      <c r="M37" s="305">
        <v>2386</v>
      </c>
      <c r="N37" s="305">
        <v>15</v>
      </c>
      <c r="O37" s="308">
        <f t="shared" si="3"/>
        <v>3</v>
      </c>
      <c r="P37" s="305">
        <v>12</v>
      </c>
      <c r="Q37" s="305">
        <v>242</v>
      </c>
      <c r="R37" s="308">
        <f t="shared" si="6"/>
        <v>118</v>
      </c>
      <c r="S37" s="305">
        <v>124</v>
      </c>
      <c r="T37" s="305">
        <v>582</v>
      </c>
      <c r="U37" s="308">
        <f t="shared" si="4"/>
        <v>269</v>
      </c>
      <c r="V37" s="305">
        <v>313</v>
      </c>
      <c r="W37" s="72">
        <v>0</v>
      </c>
    </row>
    <row r="38" spans="1:23">
      <c r="A38" s="289">
        <v>2000</v>
      </c>
      <c r="B38" s="304">
        <v>28700</v>
      </c>
      <c r="C38" s="304">
        <v>13314</v>
      </c>
      <c r="D38" s="304">
        <v>15386</v>
      </c>
      <c r="E38" s="304">
        <v>27893</v>
      </c>
      <c r="F38" s="307">
        <f t="shared" si="0"/>
        <v>12929</v>
      </c>
      <c r="G38" s="307">
        <v>14964</v>
      </c>
      <c r="H38" s="304">
        <v>20418</v>
      </c>
      <c r="I38" s="307">
        <f t="shared" si="1"/>
        <v>9428</v>
      </c>
      <c r="J38" s="304">
        <v>10990</v>
      </c>
      <c r="K38" s="310">
        <v>7456</v>
      </c>
      <c r="L38" s="307">
        <f t="shared" si="2"/>
        <v>3494</v>
      </c>
      <c r="M38" s="304">
        <v>3962</v>
      </c>
      <c r="N38" s="304">
        <v>19</v>
      </c>
      <c r="O38" s="307">
        <f t="shared" si="3"/>
        <v>7</v>
      </c>
      <c r="P38" s="304">
        <v>12</v>
      </c>
      <c r="Q38" s="304">
        <v>226</v>
      </c>
      <c r="R38" s="307">
        <f t="shared" si="6"/>
        <v>109</v>
      </c>
      <c r="S38" s="304">
        <v>117</v>
      </c>
      <c r="T38" s="304">
        <v>581</v>
      </c>
      <c r="U38" s="307">
        <f t="shared" si="4"/>
        <v>276</v>
      </c>
      <c r="V38" s="304">
        <v>305</v>
      </c>
      <c r="W38" s="71">
        <v>0</v>
      </c>
    </row>
    <row r="39" spans="1:23">
      <c r="A39" s="289">
        <v>2001</v>
      </c>
      <c r="B39" s="304">
        <v>27586</v>
      </c>
      <c r="C39" s="304">
        <v>13117</v>
      </c>
      <c r="D39" s="304">
        <v>14469</v>
      </c>
      <c r="E39" s="304">
        <v>26860</v>
      </c>
      <c r="F39" s="307">
        <f t="shared" si="0"/>
        <v>12749</v>
      </c>
      <c r="G39" s="307">
        <v>14111</v>
      </c>
      <c r="H39" s="304">
        <v>19239</v>
      </c>
      <c r="I39" s="307">
        <f t="shared" si="1"/>
        <v>9238</v>
      </c>
      <c r="J39" s="304">
        <v>10001</v>
      </c>
      <c r="K39" s="304">
        <v>7612</v>
      </c>
      <c r="L39" s="307">
        <f t="shared" si="2"/>
        <v>3508</v>
      </c>
      <c r="M39" s="304">
        <v>4104</v>
      </c>
      <c r="N39" s="304">
        <v>9</v>
      </c>
      <c r="O39" s="307">
        <f t="shared" si="3"/>
        <v>3</v>
      </c>
      <c r="P39" s="304">
        <v>6</v>
      </c>
      <c r="Q39" s="304">
        <v>236</v>
      </c>
      <c r="R39" s="307">
        <f t="shared" si="6"/>
        <v>121</v>
      </c>
      <c r="S39" s="304">
        <v>115</v>
      </c>
      <c r="T39" s="304">
        <v>490</v>
      </c>
      <c r="U39" s="307">
        <f t="shared" si="4"/>
        <v>247</v>
      </c>
      <c r="V39" s="304">
        <v>243</v>
      </c>
      <c r="W39" s="71">
        <v>0</v>
      </c>
    </row>
    <row r="40" spans="1:23">
      <c r="A40" s="289">
        <v>2002</v>
      </c>
      <c r="B40" s="304">
        <v>36515</v>
      </c>
      <c r="C40" s="304">
        <v>17486</v>
      </c>
      <c r="D40" s="304">
        <v>19029</v>
      </c>
      <c r="E40" s="304">
        <v>35754</v>
      </c>
      <c r="F40" s="307">
        <f t="shared" si="0"/>
        <v>17097</v>
      </c>
      <c r="G40" s="304">
        <v>18657</v>
      </c>
      <c r="H40" s="304">
        <v>27216</v>
      </c>
      <c r="I40" s="307">
        <f t="shared" si="1"/>
        <v>13324</v>
      </c>
      <c r="J40" s="304">
        <v>13892</v>
      </c>
      <c r="K40" s="312">
        <v>8522</v>
      </c>
      <c r="L40" s="307">
        <f t="shared" si="2"/>
        <v>3766</v>
      </c>
      <c r="M40" s="304">
        <v>4756</v>
      </c>
      <c r="N40" s="304">
        <v>16</v>
      </c>
      <c r="O40" s="307">
        <f t="shared" si="3"/>
        <v>7</v>
      </c>
      <c r="P40" s="304">
        <v>9</v>
      </c>
      <c r="Q40" s="304">
        <v>264</v>
      </c>
      <c r="R40" s="307">
        <f t="shared" si="6"/>
        <v>145</v>
      </c>
      <c r="S40" s="304">
        <v>119</v>
      </c>
      <c r="T40" s="304">
        <v>497</v>
      </c>
      <c r="U40" s="307">
        <f t="shared" si="4"/>
        <v>244</v>
      </c>
      <c r="V40" s="304">
        <v>253</v>
      </c>
      <c r="W40" s="71">
        <v>0</v>
      </c>
    </row>
    <row r="41" spans="1:23">
      <c r="A41" s="289">
        <v>2003</v>
      </c>
      <c r="B41" s="304">
        <v>35424</v>
      </c>
      <c r="C41" s="304">
        <v>16829</v>
      </c>
      <c r="D41" s="304">
        <v>18595</v>
      </c>
      <c r="E41" s="304">
        <v>34602</v>
      </c>
      <c r="F41" s="307">
        <v>16433</v>
      </c>
      <c r="G41" s="304">
        <v>18169</v>
      </c>
      <c r="H41" s="304">
        <v>27015</v>
      </c>
      <c r="I41" s="307">
        <v>13085</v>
      </c>
      <c r="J41" s="304">
        <v>13930</v>
      </c>
      <c r="K41" s="312">
        <v>7570</v>
      </c>
      <c r="L41" s="307">
        <v>3345</v>
      </c>
      <c r="M41" s="304">
        <v>4225</v>
      </c>
      <c r="N41" s="304">
        <v>17</v>
      </c>
      <c r="O41" s="307">
        <v>3</v>
      </c>
      <c r="P41" s="304">
        <v>14</v>
      </c>
      <c r="Q41" s="304">
        <v>198</v>
      </c>
      <c r="R41" s="307">
        <v>93</v>
      </c>
      <c r="S41" s="304">
        <v>105</v>
      </c>
      <c r="T41" s="304">
        <v>624</v>
      </c>
      <c r="U41" s="307">
        <v>303</v>
      </c>
      <c r="V41" s="304">
        <v>321</v>
      </c>
      <c r="W41" s="71">
        <v>0</v>
      </c>
    </row>
    <row r="42" spans="1:23">
      <c r="A42" s="289">
        <v>2004</v>
      </c>
      <c r="B42" s="304">
        <v>35685</v>
      </c>
      <c r="C42" s="304">
        <v>16972</v>
      </c>
      <c r="D42" s="304">
        <v>18713</v>
      </c>
      <c r="E42" s="304">
        <v>34877</v>
      </c>
      <c r="F42" s="307">
        <v>16578</v>
      </c>
      <c r="G42" s="304">
        <v>18299</v>
      </c>
      <c r="H42" s="304">
        <v>27342</v>
      </c>
      <c r="I42" s="307">
        <f>+H42-J42</f>
        <v>13266</v>
      </c>
      <c r="J42" s="304">
        <v>14076</v>
      </c>
      <c r="K42" s="312">
        <v>7517</v>
      </c>
      <c r="L42" s="307">
        <f>+K42-M42</f>
        <v>3301</v>
      </c>
      <c r="M42" s="304">
        <v>4216</v>
      </c>
      <c r="N42" s="304">
        <v>18</v>
      </c>
      <c r="O42" s="307">
        <f>+N42-P42</f>
        <v>11</v>
      </c>
      <c r="P42" s="304">
        <v>7</v>
      </c>
      <c r="Q42" s="304">
        <v>274</v>
      </c>
      <c r="R42" s="307">
        <f>+Q42-S42</f>
        <v>140</v>
      </c>
      <c r="S42" s="304">
        <v>134</v>
      </c>
      <c r="T42" s="304">
        <v>534</v>
      </c>
      <c r="U42" s="307">
        <f>+T42-V42</f>
        <v>254</v>
      </c>
      <c r="V42" s="304">
        <v>280</v>
      </c>
      <c r="W42" s="71">
        <v>0</v>
      </c>
    </row>
    <row r="43" spans="1:23">
      <c r="A43" s="290">
        <v>2005</v>
      </c>
      <c r="B43" s="305">
        <v>38437</v>
      </c>
      <c r="C43" s="305">
        <v>18685</v>
      </c>
      <c r="D43" s="305">
        <v>19752</v>
      </c>
      <c r="E43" s="305">
        <v>37704</v>
      </c>
      <c r="F43" s="308">
        <v>18299</v>
      </c>
      <c r="G43" s="308">
        <v>19405</v>
      </c>
      <c r="H43" s="305">
        <v>31737</v>
      </c>
      <c r="I43" s="308">
        <v>15705</v>
      </c>
      <c r="J43" s="305">
        <v>16032</v>
      </c>
      <c r="K43" s="311">
        <v>5951</v>
      </c>
      <c r="L43" s="308">
        <v>2585</v>
      </c>
      <c r="M43" s="305">
        <v>3366</v>
      </c>
      <c r="N43" s="305">
        <v>16</v>
      </c>
      <c r="O43" s="308">
        <v>9</v>
      </c>
      <c r="P43" s="305">
        <v>7</v>
      </c>
      <c r="Q43" s="305">
        <v>326</v>
      </c>
      <c r="R43" s="308">
        <v>181</v>
      </c>
      <c r="S43" s="305">
        <v>145</v>
      </c>
      <c r="T43" s="305">
        <v>407</v>
      </c>
      <c r="U43" s="308">
        <v>205</v>
      </c>
      <c r="V43" s="305">
        <v>202</v>
      </c>
      <c r="W43" s="72">
        <v>0</v>
      </c>
    </row>
    <row r="44" spans="1:23">
      <c r="A44" s="290">
        <v>2006</v>
      </c>
      <c r="B44" s="305">
        <v>46711</v>
      </c>
      <c r="C44" s="305">
        <v>22359</v>
      </c>
      <c r="D44" s="305">
        <v>24352</v>
      </c>
      <c r="E44" s="305">
        <v>45987</v>
      </c>
      <c r="F44" s="308">
        <f>+E44-G44</f>
        <v>22008</v>
      </c>
      <c r="G44" s="308">
        <v>23979</v>
      </c>
      <c r="H44" s="305">
        <v>38031</v>
      </c>
      <c r="I44" s="308">
        <f>+H44-J44</f>
        <v>18804</v>
      </c>
      <c r="J44" s="305">
        <v>19227</v>
      </c>
      <c r="K44" s="311">
        <v>7946</v>
      </c>
      <c r="L44" s="308">
        <f>+K44-M44</f>
        <v>3200</v>
      </c>
      <c r="M44" s="305">
        <v>4746</v>
      </c>
      <c r="N44" s="305">
        <v>10</v>
      </c>
      <c r="O44" s="308">
        <f>+N44-P44</f>
        <v>4</v>
      </c>
      <c r="P44" s="305">
        <v>6</v>
      </c>
      <c r="Q44" s="305">
        <v>349</v>
      </c>
      <c r="R44" s="308">
        <f>+Q44-S44</f>
        <v>183</v>
      </c>
      <c r="S44" s="305">
        <v>166</v>
      </c>
      <c r="T44" s="305">
        <v>375</v>
      </c>
      <c r="U44" s="308">
        <f>+T44-V44</f>
        <v>168</v>
      </c>
      <c r="V44" s="305">
        <v>207</v>
      </c>
      <c r="W44" s="72">
        <v>0</v>
      </c>
    </row>
    <row r="45" spans="1:23">
      <c r="A45" s="290">
        <v>2007</v>
      </c>
      <c r="B45" s="305">
        <v>43889</v>
      </c>
      <c r="C45" s="305">
        <v>20893</v>
      </c>
      <c r="D45" s="305">
        <v>22996</v>
      </c>
      <c r="E45" s="305">
        <v>43269</v>
      </c>
      <c r="F45" s="308">
        <f>+E45-G45</f>
        <v>20619</v>
      </c>
      <c r="G45" s="308">
        <v>22650</v>
      </c>
      <c r="H45" s="305">
        <v>34879</v>
      </c>
      <c r="I45" s="308">
        <f>+H45-J45</f>
        <v>17191</v>
      </c>
      <c r="J45" s="305">
        <v>17688</v>
      </c>
      <c r="K45" s="311">
        <v>8377</v>
      </c>
      <c r="L45" s="308">
        <f>+K45-M45</f>
        <v>3421</v>
      </c>
      <c r="M45" s="305">
        <v>4956</v>
      </c>
      <c r="N45" s="305">
        <v>13</v>
      </c>
      <c r="O45" s="308">
        <f>+N45-P45</f>
        <v>7</v>
      </c>
      <c r="P45" s="305">
        <v>6</v>
      </c>
      <c r="Q45" s="305">
        <v>305</v>
      </c>
      <c r="R45" s="308">
        <f>+Q45-S45</f>
        <v>148</v>
      </c>
      <c r="S45" s="305">
        <v>157</v>
      </c>
      <c r="T45" s="305">
        <v>315</v>
      </c>
      <c r="U45" s="308">
        <f>+T45-V45</f>
        <v>126</v>
      </c>
      <c r="V45" s="305">
        <v>189</v>
      </c>
      <c r="W45" s="72">
        <v>0</v>
      </c>
    </row>
    <row r="46" spans="1:23">
      <c r="A46" s="290">
        <v>2008</v>
      </c>
      <c r="B46" s="305">
        <v>44365</v>
      </c>
      <c r="C46" s="305">
        <v>21027</v>
      </c>
      <c r="D46" s="305">
        <v>23338</v>
      </c>
      <c r="E46" s="305">
        <v>43583</v>
      </c>
      <c r="F46" s="308">
        <v>20649</v>
      </c>
      <c r="G46" s="308">
        <v>22934</v>
      </c>
      <c r="H46" s="305">
        <v>35683</v>
      </c>
      <c r="I46" s="308">
        <v>17329</v>
      </c>
      <c r="J46" s="305">
        <v>18354</v>
      </c>
      <c r="K46" s="311">
        <v>7880</v>
      </c>
      <c r="L46" s="308">
        <v>3311</v>
      </c>
      <c r="M46" s="305">
        <v>4569</v>
      </c>
      <c r="N46" s="305">
        <v>20</v>
      </c>
      <c r="O46" s="308">
        <v>9</v>
      </c>
      <c r="P46" s="305">
        <v>11</v>
      </c>
      <c r="Q46" s="305">
        <v>484</v>
      </c>
      <c r="R46" s="308">
        <v>243</v>
      </c>
      <c r="S46" s="305">
        <v>241</v>
      </c>
      <c r="T46" s="305">
        <v>298</v>
      </c>
      <c r="U46" s="308">
        <v>135</v>
      </c>
      <c r="V46" s="305">
        <v>163</v>
      </c>
      <c r="W46" s="72">
        <v>0</v>
      </c>
    </row>
    <row r="47" spans="1:23">
      <c r="A47" s="290">
        <v>2009</v>
      </c>
      <c r="B47" s="305">
        <v>43440</v>
      </c>
      <c r="C47" s="305">
        <v>20478</v>
      </c>
      <c r="D47" s="305">
        <v>22962</v>
      </c>
      <c r="E47" s="305">
        <v>42918</v>
      </c>
      <c r="F47" s="308">
        <v>20226</v>
      </c>
      <c r="G47" s="308">
        <v>22692</v>
      </c>
      <c r="H47" s="305">
        <v>34136</v>
      </c>
      <c r="I47" s="308">
        <v>16415</v>
      </c>
      <c r="J47" s="305">
        <v>17721</v>
      </c>
      <c r="K47" s="311">
        <v>8766</v>
      </c>
      <c r="L47" s="308">
        <v>3804</v>
      </c>
      <c r="M47" s="305">
        <v>4962</v>
      </c>
      <c r="N47" s="305">
        <v>16</v>
      </c>
      <c r="O47" s="308">
        <v>7</v>
      </c>
      <c r="P47" s="305">
        <v>9</v>
      </c>
      <c r="Q47" s="305">
        <v>280</v>
      </c>
      <c r="R47" s="308">
        <v>147</v>
      </c>
      <c r="S47" s="305">
        <v>133</v>
      </c>
      <c r="T47" s="305">
        <v>242</v>
      </c>
      <c r="U47" s="308">
        <v>105</v>
      </c>
      <c r="V47" s="305">
        <v>137</v>
      </c>
      <c r="W47" s="72">
        <v>0</v>
      </c>
    </row>
    <row r="48" spans="1:23">
      <c r="A48" s="289">
        <v>2010</v>
      </c>
      <c r="B48" s="304">
        <v>39314</v>
      </c>
      <c r="C48" s="304">
        <v>18553</v>
      </c>
      <c r="D48" s="304">
        <v>20761</v>
      </c>
      <c r="E48" s="304">
        <v>38725</v>
      </c>
      <c r="F48" s="307">
        <f>SUM(E48,-G48)</f>
        <v>18280</v>
      </c>
      <c r="G48" s="307">
        <v>20445</v>
      </c>
      <c r="H48" s="304">
        <v>31186</v>
      </c>
      <c r="I48" s="307">
        <f>SUM(H48,-J48)</f>
        <v>15147</v>
      </c>
      <c r="J48" s="304">
        <v>16039</v>
      </c>
      <c r="K48" s="310">
        <v>7533</v>
      </c>
      <c r="L48" s="307">
        <f>SUM(K48,-M48)</f>
        <v>3129</v>
      </c>
      <c r="M48" s="304">
        <v>4404</v>
      </c>
      <c r="N48" s="304">
        <v>6</v>
      </c>
      <c r="O48" s="307">
        <f>SUM(N48,-P48)</f>
        <v>4</v>
      </c>
      <c r="P48" s="304">
        <v>2</v>
      </c>
      <c r="Q48" s="304">
        <v>345</v>
      </c>
      <c r="R48" s="307">
        <f>SUM(Q48,-S48)</f>
        <v>159</v>
      </c>
      <c r="S48" s="304">
        <v>186</v>
      </c>
      <c r="T48" s="304">
        <v>244</v>
      </c>
      <c r="U48" s="307">
        <f>SUM(T48,-V48)</f>
        <v>114</v>
      </c>
      <c r="V48" s="304">
        <v>130</v>
      </c>
      <c r="W48" s="71">
        <v>0</v>
      </c>
    </row>
    <row r="49" spans="1:23">
      <c r="A49" s="291">
        <v>2011</v>
      </c>
      <c r="B49" s="306">
        <v>36757</v>
      </c>
      <c r="C49" s="306">
        <v>17161</v>
      </c>
      <c r="D49" s="306">
        <v>19596</v>
      </c>
      <c r="E49" s="306">
        <v>36266</v>
      </c>
      <c r="F49" s="309">
        <v>16936</v>
      </c>
      <c r="G49" s="309">
        <v>19330</v>
      </c>
      <c r="H49" s="306">
        <v>28003</v>
      </c>
      <c r="I49" s="309">
        <v>13470</v>
      </c>
      <c r="J49" s="306">
        <v>14533</v>
      </c>
      <c r="K49" s="313">
        <v>8259</v>
      </c>
      <c r="L49" s="309">
        <v>3464</v>
      </c>
      <c r="M49" s="306">
        <v>4795</v>
      </c>
      <c r="N49" s="306">
        <v>4</v>
      </c>
      <c r="O49" s="309">
        <v>2</v>
      </c>
      <c r="P49" s="306">
        <v>2</v>
      </c>
      <c r="Q49" s="306">
        <v>277</v>
      </c>
      <c r="R49" s="309">
        <v>127</v>
      </c>
      <c r="S49" s="306">
        <v>150</v>
      </c>
      <c r="T49" s="306">
        <v>214</v>
      </c>
      <c r="U49" s="309">
        <v>98</v>
      </c>
      <c r="V49" s="306">
        <v>116</v>
      </c>
      <c r="W49" s="104">
        <v>0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workbookViewId="0">
      <selection activeCell="H1" sqref="H1"/>
    </sheetView>
  </sheetViews>
  <sheetFormatPr baseColWidth="10" defaultRowHeight="12.75"/>
  <cols>
    <col min="1" max="1" width="21.85546875" customWidth="1"/>
  </cols>
  <sheetData>
    <row r="1" spans="1:15" ht="15">
      <c r="A1" s="207" t="s">
        <v>142</v>
      </c>
      <c r="B1" s="208"/>
      <c r="C1" s="208"/>
      <c r="D1" s="208"/>
      <c r="E1" s="211"/>
      <c r="F1" s="32"/>
      <c r="G1" s="3"/>
    </row>
    <row r="2" spans="1:15" ht="15">
      <c r="A2" s="209" t="s">
        <v>479</v>
      </c>
      <c r="B2" s="208"/>
      <c r="C2" s="208"/>
      <c r="D2" s="208"/>
      <c r="E2" s="211"/>
      <c r="F2" s="32"/>
      <c r="G2" s="3"/>
    </row>
    <row r="4" spans="1:15">
      <c r="A4" s="268"/>
      <c r="B4" s="90"/>
      <c r="C4" s="90"/>
      <c r="D4" s="90"/>
      <c r="E4" s="93"/>
      <c r="F4" s="93"/>
      <c r="G4" s="93"/>
      <c r="H4" s="93"/>
      <c r="I4" s="93"/>
      <c r="J4" s="93"/>
      <c r="K4" s="93"/>
      <c r="L4" s="95"/>
      <c r="M4" s="95"/>
      <c r="N4" s="95"/>
      <c r="O4" s="95"/>
    </row>
    <row r="5" spans="1:15">
      <c r="A5" s="269" t="s">
        <v>43</v>
      </c>
      <c r="B5" s="91">
        <v>1999</v>
      </c>
      <c r="C5" s="91">
        <v>2000</v>
      </c>
      <c r="D5" s="91">
        <v>2001</v>
      </c>
      <c r="E5" s="91">
        <v>2002</v>
      </c>
      <c r="F5" s="91">
        <v>2003</v>
      </c>
      <c r="G5" s="91">
        <v>2004</v>
      </c>
      <c r="H5" s="91">
        <v>2005</v>
      </c>
      <c r="I5" s="91">
        <v>2006</v>
      </c>
      <c r="J5" s="91">
        <v>2007</v>
      </c>
      <c r="K5" s="91">
        <v>2008</v>
      </c>
      <c r="L5" s="91">
        <v>2009</v>
      </c>
      <c r="M5" s="91">
        <v>2010</v>
      </c>
      <c r="N5" s="91">
        <v>2011</v>
      </c>
      <c r="O5" s="317" t="s">
        <v>480</v>
      </c>
    </row>
    <row r="6" spans="1:15">
      <c r="A6" s="270"/>
      <c r="B6" s="92"/>
      <c r="C6" s="92"/>
      <c r="D6" s="92"/>
      <c r="E6" s="92"/>
      <c r="F6" s="94"/>
      <c r="G6" s="94"/>
      <c r="H6" s="94"/>
      <c r="I6" s="94"/>
      <c r="J6" s="94"/>
      <c r="K6" s="94"/>
      <c r="L6" s="94"/>
      <c r="M6" s="94"/>
      <c r="N6" s="315"/>
      <c r="O6" s="315"/>
    </row>
    <row r="7" spans="1:15">
      <c r="A7" s="171"/>
      <c r="B7" s="74"/>
      <c r="C7" s="70"/>
      <c r="D7" s="70"/>
      <c r="E7" s="70"/>
      <c r="F7" s="105"/>
      <c r="G7" s="105"/>
      <c r="H7" s="105"/>
      <c r="I7" s="105"/>
      <c r="J7" s="105"/>
      <c r="K7" s="105"/>
      <c r="L7" s="105"/>
      <c r="M7" s="105"/>
      <c r="N7" s="316"/>
      <c r="O7" s="316"/>
    </row>
    <row r="8" spans="1:15">
      <c r="A8" s="271" t="s">
        <v>44</v>
      </c>
      <c r="B8" s="100">
        <f t="shared" ref="B8:D8" si="0">+B9+B63+B64+B68+B69+B70</f>
        <v>20363</v>
      </c>
      <c r="C8" s="100">
        <f t="shared" si="0"/>
        <v>28700</v>
      </c>
      <c r="D8" s="100">
        <f t="shared" si="0"/>
        <v>27586</v>
      </c>
      <c r="E8" s="100">
        <f>+E9+E63+E64+E68+E69+E70</f>
        <v>36515</v>
      </c>
      <c r="F8" s="100">
        <f>+F9+F63+F64+F68+F69+F70</f>
        <v>35424</v>
      </c>
      <c r="G8" s="71">
        <v>35685</v>
      </c>
      <c r="H8" s="71">
        <v>38437</v>
      </c>
      <c r="I8" s="71">
        <v>46711</v>
      </c>
      <c r="J8" s="71">
        <v>43889</v>
      </c>
      <c r="K8" s="71">
        <v>44365</v>
      </c>
      <c r="L8" s="71">
        <v>43440</v>
      </c>
      <c r="M8" s="71">
        <v>39314</v>
      </c>
      <c r="N8" s="100">
        <v>36757</v>
      </c>
      <c r="O8" s="106">
        <f>B8+C8+D8+E8+F8+G8+H8+I8+J8+K8+L8+M8+N8</f>
        <v>477186</v>
      </c>
    </row>
    <row r="9" spans="1:15">
      <c r="A9" s="271" t="s">
        <v>45</v>
      </c>
      <c r="B9" s="100">
        <f t="shared" ref="B9:E9" si="1">+B10+B43+B47+B58</f>
        <v>15626</v>
      </c>
      <c r="C9" s="100">
        <f t="shared" si="1"/>
        <v>21975</v>
      </c>
      <c r="D9" s="100">
        <f t="shared" si="1"/>
        <v>20971</v>
      </c>
      <c r="E9" s="100">
        <f t="shared" si="1"/>
        <v>28102</v>
      </c>
      <c r="F9" s="100">
        <f>+F10+F43+F47+F58</f>
        <v>27558</v>
      </c>
      <c r="G9" s="71">
        <v>27728</v>
      </c>
      <c r="H9" s="71">
        <v>30109</v>
      </c>
      <c r="I9" s="71">
        <v>36087</v>
      </c>
      <c r="J9" s="71">
        <v>33771</v>
      </c>
      <c r="K9" s="71">
        <v>34879</v>
      </c>
      <c r="L9" s="71">
        <v>33795</v>
      </c>
      <c r="M9" s="71">
        <v>30458</v>
      </c>
      <c r="N9" s="100">
        <v>28285</v>
      </c>
      <c r="O9" s="106">
        <f t="shared" ref="O9:O70" si="2">B9+C9+D9+E9+F9+G9+H9+I9+J9+K9+L9+M9+N9</f>
        <v>369344</v>
      </c>
    </row>
    <row r="10" spans="1:15">
      <c r="A10" s="271" t="s">
        <v>46</v>
      </c>
      <c r="B10" s="100">
        <f t="shared" ref="B10:G10" si="3">+B11+B39</f>
        <v>9351</v>
      </c>
      <c r="C10" s="100">
        <f t="shared" si="3"/>
        <v>12416</v>
      </c>
      <c r="D10" s="100">
        <f t="shared" si="3"/>
        <v>10612</v>
      </c>
      <c r="E10" s="100">
        <f t="shared" si="3"/>
        <v>12605</v>
      </c>
      <c r="F10" s="100">
        <f t="shared" si="3"/>
        <v>10898</v>
      </c>
      <c r="G10" s="100">
        <f t="shared" si="3"/>
        <v>9842</v>
      </c>
      <c r="H10" s="100">
        <f>+H11+H39</f>
        <v>10043</v>
      </c>
      <c r="I10" s="100">
        <f>+I11+I39</f>
        <v>12597</v>
      </c>
      <c r="J10" s="100">
        <f>+J11+J39</f>
        <v>12683</v>
      </c>
      <c r="K10" s="100">
        <v>13887</v>
      </c>
      <c r="L10" s="100">
        <v>15816</v>
      </c>
      <c r="M10" s="100">
        <v>14190</v>
      </c>
      <c r="N10" s="100">
        <f t="shared" ref="N10" si="4">+N11+N39</f>
        <v>14508</v>
      </c>
      <c r="O10" s="106">
        <f t="shared" si="2"/>
        <v>159448</v>
      </c>
    </row>
    <row r="11" spans="1:15">
      <c r="A11" s="271" t="s">
        <v>47</v>
      </c>
      <c r="B11" s="100">
        <f t="shared" ref="B11:M11" si="5">SUM(B12:B38)</f>
        <v>9331</v>
      </c>
      <c r="C11" s="100">
        <f t="shared" si="5"/>
        <v>12394</v>
      </c>
      <c r="D11" s="100">
        <f t="shared" si="5"/>
        <v>10579</v>
      </c>
      <c r="E11" s="100">
        <f t="shared" si="5"/>
        <v>12567</v>
      </c>
      <c r="F11" s="100">
        <f t="shared" si="5"/>
        <v>10861</v>
      </c>
      <c r="G11" s="100">
        <f t="shared" si="5"/>
        <v>9810</v>
      </c>
      <c r="H11" s="100">
        <f t="shared" si="5"/>
        <v>10015</v>
      </c>
      <c r="I11" s="100">
        <f t="shared" si="5"/>
        <v>12571</v>
      </c>
      <c r="J11" s="100">
        <f t="shared" si="5"/>
        <v>12644</v>
      </c>
      <c r="K11" s="100">
        <f t="shared" si="5"/>
        <v>13848</v>
      </c>
      <c r="L11" s="100">
        <f t="shared" si="5"/>
        <v>15774</v>
      </c>
      <c r="M11" s="100">
        <f t="shared" si="5"/>
        <v>14162</v>
      </c>
      <c r="N11" s="100">
        <f t="shared" ref="N11" si="6">SUM(N12:N38)</f>
        <v>14467</v>
      </c>
      <c r="O11" s="106">
        <f t="shared" si="2"/>
        <v>159023</v>
      </c>
    </row>
    <row r="12" spans="1:15">
      <c r="A12" s="272" t="s">
        <v>48</v>
      </c>
      <c r="B12" s="101">
        <v>40</v>
      </c>
      <c r="C12" s="101">
        <v>83</v>
      </c>
      <c r="D12" s="101">
        <v>53</v>
      </c>
      <c r="E12" s="101">
        <v>118</v>
      </c>
      <c r="F12" s="72">
        <v>91</v>
      </c>
      <c r="G12" s="72">
        <v>71</v>
      </c>
      <c r="H12" s="72">
        <v>63</v>
      </c>
      <c r="I12" s="72">
        <v>65</v>
      </c>
      <c r="J12" s="72">
        <v>113</v>
      </c>
      <c r="K12" s="72">
        <v>153</v>
      </c>
      <c r="L12" s="72">
        <v>173</v>
      </c>
      <c r="M12" s="72">
        <v>209</v>
      </c>
      <c r="N12" s="72">
        <v>156</v>
      </c>
      <c r="O12" s="318">
        <f t="shared" si="2"/>
        <v>1388</v>
      </c>
    </row>
    <row r="13" spans="1:15">
      <c r="A13" s="201" t="s">
        <v>49</v>
      </c>
      <c r="B13" s="101">
        <v>62</v>
      </c>
      <c r="C13" s="101">
        <v>98</v>
      </c>
      <c r="D13" s="101">
        <v>92</v>
      </c>
      <c r="E13" s="101">
        <v>102</v>
      </c>
      <c r="F13" s="72">
        <v>94</v>
      </c>
      <c r="G13" s="72">
        <v>94</v>
      </c>
      <c r="H13" s="72">
        <v>88</v>
      </c>
      <c r="I13" s="72">
        <v>133</v>
      </c>
      <c r="J13" s="72">
        <v>111</v>
      </c>
      <c r="K13" s="72">
        <v>89</v>
      </c>
      <c r="L13" s="72">
        <v>67</v>
      </c>
      <c r="M13" s="72">
        <v>89</v>
      </c>
      <c r="N13" s="72">
        <v>90</v>
      </c>
      <c r="O13" s="318">
        <f t="shared" si="2"/>
        <v>1209</v>
      </c>
    </row>
    <row r="14" spans="1:15">
      <c r="A14" s="272" t="s">
        <v>50</v>
      </c>
      <c r="B14" s="101">
        <v>11</v>
      </c>
      <c r="C14" s="101">
        <v>13</v>
      </c>
      <c r="D14" s="101">
        <v>18</v>
      </c>
      <c r="E14" s="101">
        <v>15</v>
      </c>
      <c r="F14" s="72">
        <v>17</v>
      </c>
      <c r="G14" s="72">
        <v>11</v>
      </c>
      <c r="H14" s="72">
        <v>14</v>
      </c>
      <c r="I14" s="72">
        <v>22</v>
      </c>
      <c r="J14" s="72">
        <v>19</v>
      </c>
      <c r="K14" s="72">
        <v>16</v>
      </c>
      <c r="L14" s="72">
        <v>14</v>
      </c>
      <c r="M14" s="72">
        <v>24</v>
      </c>
      <c r="N14" s="72">
        <v>23</v>
      </c>
      <c r="O14" s="318">
        <f t="shared" si="2"/>
        <v>217</v>
      </c>
    </row>
    <row r="15" spans="1:15">
      <c r="A15" s="272" t="s">
        <v>51</v>
      </c>
      <c r="B15" s="101">
        <v>461</v>
      </c>
      <c r="C15" s="101">
        <v>646</v>
      </c>
      <c r="D15" s="101">
        <v>586</v>
      </c>
      <c r="E15" s="101">
        <v>817</v>
      </c>
      <c r="F15" s="72">
        <v>670</v>
      </c>
      <c r="G15" s="72">
        <v>639</v>
      </c>
      <c r="H15" s="72">
        <v>773</v>
      </c>
      <c r="I15" s="72">
        <v>1144</v>
      </c>
      <c r="J15" s="72">
        <v>1361</v>
      </c>
      <c r="K15" s="72">
        <v>3022</v>
      </c>
      <c r="L15" s="72">
        <v>4035</v>
      </c>
      <c r="M15" s="72">
        <v>3617</v>
      </c>
      <c r="N15" s="72">
        <v>3544</v>
      </c>
      <c r="O15" s="318">
        <f t="shared" si="2"/>
        <v>21315</v>
      </c>
    </row>
    <row r="16" spans="1:15">
      <c r="A16" s="272" t="s">
        <v>52</v>
      </c>
      <c r="B16" s="101">
        <v>9</v>
      </c>
      <c r="C16" s="101">
        <v>6</v>
      </c>
      <c r="D16" s="101">
        <v>3</v>
      </c>
      <c r="E16" s="101">
        <v>16</v>
      </c>
      <c r="F16" s="72">
        <v>12</v>
      </c>
      <c r="G16" s="72">
        <v>56</v>
      </c>
      <c r="H16" s="72">
        <v>48</v>
      </c>
      <c r="I16" s="72">
        <v>62</v>
      </c>
      <c r="J16" s="72">
        <v>47</v>
      </c>
      <c r="K16" s="72">
        <v>57</v>
      </c>
      <c r="L16" s="72">
        <v>37</v>
      </c>
      <c r="M16" s="72">
        <v>53</v>
      </c>
      <c r="N16" s="72">
        <v>39</v>
      </c>
      <c r="O16" s="318">
        <f t="shared" si="2"/>
        <v>445</v>
      </c>
    </row>
    <row r="17" spans="1:15">
      <c r="A17" s="272" t="s">
        <v>53</v>
      </c>
      <c r="B17" s="101">
        <v>848</v>
      </c>
      <c r="C17" s="101">
        <v>1360</v>
      </c>
      <c r="D17" s="101">
        <v>1307</v>
      </c>
      <c r="E17" s="101">
        <v>1367</v>
      </c>
      <c r="F17" s="72">
        <v>1215</v>
      </c>
      <c r="G17" s="72">
        <v>1181</v>
      </c>
      <c r="H17" s="72">
        <v>1021</v>
      </c>
      <c r="I17" s="72">
        <v>1260</v>
      </c>
      <c r="J17" s="72">
        <v>1218</v>
      </c>
      <c r="K17" s="72">
        <v>1110</v>
      </c>
      <c r="L17" s="72">
        <v>1314</v>
      </c>
      <c r="M17" s="72">
        <v>1084</v>
      </c>
      <c r="N17" s="72">
        <v>1325</v>
      </c>
      <c r="O17" s="318">
        <f t="shared" si="2"/>
        <v>15610</v>
      </c>
    </row>
    <row r="18" spans="1:15">
      <c r="A18" s="272" t="s">
        <v>54</v>
      </c>
      <c r="B18" s="101">
        <v>149</v>
      </c>
      <c r="C18" s="101">
        <v>239</v>
      </c>
      <c r="D18" s="101">
        <v>195</v>
      </c>
      <c r="E18" s="101">
        <v>197</v>
      </c>
      <c r="F18" s="72">
        <v>148</v>
      </c>
      <c r="G18" s="72">
        <v>86</v>
      </c>
      <c r="H18" s="72">
        <v>113</v>
      </c>
      <c r="I18" s="72">
        <v>106</v>
      </c>
      <c r="J18" s="72">
        <v>111</v>
      </c>
      <c r="K18" s="72">
        <v>140</v>
      </c>
      <c r="L18" s="72">
        <v>107</v>
      </c>
      <c r="M18" s="72">
        <v>91</v>
      </c>
      <c r="N18" s="72">
        <v>104</v>
      </c>
      <c r="O18" s="318">
        <f t="shared" si="2"/>
        <v>1786</v>
      </c>
    </row>
    <row r="19" spans="1:15">
      <c r="A19" s="272" t="s">
        <v>55</v>
      </c>
      <c r="B19" s="101">
        <v>228</v>
      </c>
      <c r="C19" s="101">
        <v>339</v>
      </c>
      <c r="D19" s="101">
        <v>310</v>
      </c>
      <c r="E19" s="101">
        <v>350</v>
      </c>
      <c r="F19" s="72">
        <v>306</v>
      </c>
      <c r="G19" s="72">
        <v>289</v>
      </c>
      <c r="H19" s="72">
        <v>287</v>
      </c>
      <c r="I19" s="72">
        <v>323</v>
      </c>
      <c r="J19" s="72">
        <v>318</v>
      </c>
      <c r="K19" s="72">
        <v>319</v>
      </c>
      <c r="L19" s="72">
        <v>365</v>
      </c>
      <c r="M19" s="72">
        <v>298</v>
      </c>
      <c r="N19" s="72">
        <v>351</v>
      </c>
      <c r="O19" s="318">
        <f t="shared" si="2"/>
        <v>4083</v>
      </c>
    </row>
    <row r="20" spans="1:15">
      <c r="A20" s="272" t="s">
        <v>56</v>
      </c>
      <c r="B20" s="101">
        <v>22</v>
      </c>
      <c r="C20" s="101">
        <v>25</v>
      </c>
      <c r="D20" s="101">
        <v>23</v>
      </c>
      <c r="E20" s="101">
        <v>25</v>
      </c>
      <c r="F20" s="72">
        <v>22</v>
      </c>
      <c r="G20" s="72">
        <v>17</v>
      </c>
      <c r="H20" s="72">
        <v>42</v>
      </c>
      <c r="I20" s="72">
        <v>24</v>
      </c>
      <c r="J20" s="72">
        <v>22</v>
      </c>
      <c r="K20" s="72">
        <v>21</v>
      </c>
      <c r="L20" s="72">
        <v>20</v>
      </c>
      <c r="M20" s="72">
        <v>26</v>
      </c>
      <c r="N20" s="72">
        <v>38</v>
      </c>
      <c r="O20" s="318">
        <f t="shared" si="2"/>
        <v>327</v>
      </c>
    </row>
    <row r="21" spans="1:15">
      <c r="A21" s="272" t="s">
        <v>57</v>
      </c>
      <c r="B21" s="101">
        <v>5510</v>
      </c>
      <c r="C21" s="101">
        <v>6652</v>
      </c>
      <c r="D21" s="101">
        <v>5386</v>
      </c>
      <c r="E21" s="101">
        <v>6633</v>
      </c>
      <c r="F21" s="72">
        <v>5085</v>
      </c>
      <c r="G21" s="72">
        <v>4196</v>
      </c>
      <c r="H21" s="72">
        <v>4032</v>
      </c>
      <c r="I21" s="72">
        <v>4502</v>
      </c>
      <c r="J21" s="72">
        <v>4629</v>
      </c>
      <c r="K21" s="72">
        <v>4921</v>
      </c>
      <c r="L21" s="72">
        <v>4804</v>
      </c>
      <c r="M21" s="72">
        <v>4111</v>
      </c>
      <c r="N21" s="72">
        <v>4109</v>
      </c>
      <c r="O21" s="318">
        <f t="shared" si="2"/>
        <v>64570</v>
      </c>
    </row>
    <row r="22" spans="1:15">
      <c r="A22" s="272" t="s">
        <v>58</v>
      </c>
      <c r="B22" s="101">
        <v>4</v>
      </c>
      <c r="C22" s="101">
        <v>4</v>
      </c>
      <c r="D22" s="101">
        <v>5</v>
      </c>
      <c r="E22" s="101">
        <v>4</v>
      </c>
      <c r="F22" s="72">
        <v>11</v>
      </c>
      <c r="G22" s="72">
        <v>2</v>
      </c>
      <c r="H22" s="72">
        <v>7</v>
      </c>
      <c r="I22" s="72">
        <v>2</v>
      </c>
      <c r="J22" s="72">
        <v>8</v>
      </c>
      <c r="K22" s="72">
        <v>13</v>
      </c>
      <c r="L22" s="72">
        <v>15</v>
      </c>
      <c r="M22" s="72">
        <v>44</v>
      </c>
      <c r="N22" s="72">
        <v>33</v>
      </c>
      <c r="O22" s="318">
        <f t="shared" si="2"/>
        <v>152</v>
      </c>
    </row>
    <row r="23" spans="1:15">
      <c r="A23" s="201" t="s">
        <v>59</v>
      </c>
      <c r="B23" s="101">
        <v>1</v>
      </c>
      <c r="C23" s="101">
        <v>2</v>
      </c>
      <c r="D23" s="101">
        <v>4</v>
      </c>
      <c r="E23" s="101">
        <v>6</v>
      </c>
      <c r="F23" s="72">
        <v>1</v>
      </c>
      <c r="G23" s="72">
        <v>1</v>
      </c>
      <c r="H23" s="72">
        <v>1</v>
      </c>
      <c r="I23" s="72">
        <v>2</v>
      </c>
      <c r="J23" s="72">
        <v>4</v>
      </c>
      <c r="K23" s="72">
        <v>1</v>
      </c>
      <c r="L23" s="72">
        <v>3</v>
      </c>
      <c r="M23" s="72">
        <v>0</v>
      </c>
      <c r="N23" s="72">
        <v>0</v>
      </c>
      <c r="O23" s="318">
        <f t="shared" si="2"/>
        <v>26</v>
      </c>
    </row>
    <row r="24" spans="1:15">
      <c r="A24" s="272" t="s">
        <v>60</v>
      </c>
      <c r="B24" s="101">
        <v>45</v>
      </c>
      <c r="C24" s="101">
        <v>74</v>
      </c>
      <c r="D24" s="101">
        <v>90</v>
      </c>
      <c r="E24" s="101">
        <v>90</v>
      </c>
      <c r="F24" s="72">
        <v>155</v>
      </c>
      <c r="G24" s="72">
        <v>254</v>
      </c>
      <c r="H24" s="72">
        <v>178</v>
      </c>
      <c r="I24" s="72">
        <v>210</v>
      </c>
      <c r="J24" s="72">
        <v>234</v>
      </c>
      <c r="K24" s="72">
        <v>189</v>
      </c>
      <c r="L24" s="72">
        <v>229</v>
      </c>
      <c r="M24" s="72">
        <v>227</v>
      </c>
      <c r="N24" s="72">
        <v>228</v>
      </c>
      <c r="O24" s="318">
        <f t="shared" si="2"/>
        <v>2203</v>
      </c>
    </row>
    <row r="25" spans="1:15">
      <c r="A25" s="272" t="s">
        <v>61</v>
      </c>
      <c r="B25" s="101">
        <v>140</v>
      </c>
      <c r="C25" s="101">
        <v>240</v>
      </c>
      <c r="D25" s="101">
        <v>233</v>
      </c>
      <c r="E25" s="101">
        <v>227</v>
      </c>
      <c r="F25" s="72">
        <v>194</v>
      </c>
      <c r="G25" s="72">
        <v>150</v>
      </c>
      <c r="H25" s="72">
        <v>167</v>
      </c>
      <c r="I25" s="72">
        <v>174</v>
      </c>
      <c r="J25" s="72">
        <v>166</v>
      </c>
      <c r="K25" s="72">
        <v>193</v>
      </c>
      <c r="L25" s="72">
        <v>205</v>
      </c>
      <c r="M25" s="72">
        <v>189</v>
      </c>
      <c r="N25" s="72">
        <v>205</v>
      </c>
      <c r="O25" s="318">
        <f t="shared" si="2"/>
        <v>2483</v>
      </c>
    </row>
    <row r="26" spans="1:15">
      <c r="A26" s="201" t="s">
        <v>62</v>
      </c>
      <c r="B26" s="101">
        <v>226</v>
      </c>
      <c r="C26" s="101">
        <v>304</v>
      </c>
      <c r="D26" s="101">
        <v>159</v>
      </c>
      <c r="E26" s="101">
        <v>200</v>
      </c>
      <c r="F26" s="72">
        <v>160</v>
      </c>
      <c r="G26" s="72">
        <v>177</v>
      </c>
      <c r="H26" s="72">
        <v>163</v>
      </c>
      <c r="I26" s="72">
        <v>185</v>
      </c>
      <c r="J26" s="72">
        <v>195</v>
      </c>
      <c r="K26" s="72">
        <v>152</v>
      </c>
      <c r="L26" s="72">
        <v>158</v>
      </c>
      <c r="M26" s="72">
        <v>148</v>
      </c>
      <c r="N26" s="72">
        <v>169</v>
      </c>
      <c r="O26" s="318">
        <f t="shared" si="2"/>
        <v>2396</v>
      </c>
    </row>
    <row r="27" spans="1:15">
      <c r="A27" s="272" t="s">
        <v>63</v>
      </c>
      <c r="B27" s="101">
        <v>481</v>
      </c>
      <c r="C27" s="101">
        <v>765</v>
      </c>
      <c r="D27" s="101">
        <v>779</v>
      </c>
      <c r="E27" s="101">
        <v>920</v>
      </c>
      <c r="F27" s="72">
        <v>1165</v>
      </c>
      <c r="G27" s="72">
        <v>1199</v>
      </c>
      <c r="H27" s="72">
        <v>1505</v>
      </c>
      <c r="I27" s="72">
        <v>2383</v>
      </c>
      <c r="J27" s="72">
        <v>2201</v>
      </c>
      <c r="K27" s="72">
        <v>1761</v>
      </c>
      <c r="L27" s="72">
        <v>2336</v>
      </c>
      <c r="M27" s="72">
        <v>2217</v>
      </c>
      <c r="N27" s="72">
        <v>2298</v>
      </c>
      <c r="O27" s="318">
        <f t="shared" si="2"/>
        <v>20010</v>
      </c>
    </row>
    <row r="28" spans="1:15">
      <c r="A28" s="201" t="s">
        <v>64</v>
      </c>
      <c r="B28" s="101">
        <v>136</v>
      </c>
      <c r="C28" s="101">
        <v>194</v>
      </c>
      <c r="D28" s="101">
        <v>196</v>
      </c>
      <c r="E28" s="101">
        <v>216</v>
      </c>
      <c r="F28" s="72">
        <v>186</v>
      </c>
      <c r="G28" s="72">
        <v>130</v>
      </c>
      <c r="H28" s="72">
        <v>145</v>
      </c>
      <c r="I28" s="72">
        <v>163</v>
      </c>
      <c r="J28" s="72">
        <v>148</v>
      </c>
      <c r="K28" s="72">
        <v>126</v>
      </c>
      <c r="L28" s="72">
        <v>136</v>
      </c>
      <c r="M28" s="72">
        <v>152</v>
      </c>
      <c r="N28" s="72">
        <v>149</v>
      </c>
      <c r="O28" s="318">
        <f t="shared" si="2"/>
        <v>2077</v>
      </c>
    </row>
    <row r="29" spans="1:15">
      <c r="A29" s="272" t="s">
        <v>65</v>
      </c>
      <c r="B29" s="101">
        <v>12</v>
      </c>
      <c r="C29" s="101">
        <v>19</v>
      </c>
      <c r="D29" s="101">
        <v>28</v>
      </c>
      <c r="E29" s="101">
        <v>111</v>
      </c>
      <c r="F29" s="72">
        <v>139</v>
      </c>
      <c r="G29" s="72">
        <v>105</v>
      </c>
      <c r="H29" s="72">
        <v>86</v>
      </c>
      <c r="I29" s="72">
        <v>106</v>
      </c>
      <c r="J29" s="72">
        <v>116</v>
      </c>
      <c r="K29" s="72">
        <v>100</v>
      </c>
      <c r="L29" s="72">
        <v>102</v>
      </c>
      <c r="M29" s="72">
        <v>133</v>
      </c>
      <c r="N29" s="72">
        <v>105</v>
      </c>
      <c r="O29" s="318">
        <f t="shared" si="2"/>
        <v>1162</v>
      </c>
    </row>
    <row r="30" spans="1:15">
      <c r="A30" s="272" t="s">
        <v>66</v>
      </c>
      <c r="B30" s="101">
        <v>507</v>
      </c>
      <c r="C30" s="101">
        <v>851</v>
      </c>
      <c r="D30" s="101">
        <v>699</v>
      </c>
      <c r="E30" s="101">
        <v>691</v>
      </c>
      <c r="F30" s="72">
        <v>800</v>
      </c>
      <c r="G30" s="72">
        <v>823</v>
      </c>
      <c r="H30" s="72">
        <v>975</v>
      </c>
      <c r="I30" s="72">
        <v>1283</v>
      </c>
      <c r="J30" s="72">
        <v>1246</v>
      </c>
      <c r="K30" s="72">
        <v>1096</v>
      </c>
      <c r="L30" s="72">
        <v>1245</v>
      </c>
      <c r="M30" s="72">
        <v>1120</v>
      </c>
      <c r="N30" s="72">
        <v>1091</v>
      </c>
      <c r="O30" s="318">
        <f t="shared" si="2"/>
        <v>12427</v>
      </c>
    </row>
    <row r="31" spans="1:15">
      <c r="A31" s="201" t="s">
        <v>67</v>
      </c>
      <c r="B31" s="101">
        <v>153</v>
      </c>
      <c r="C31" s="101">
        <v>167</v>
      </c>
      <c r="D31" s="101">
        <v>127</v>
      </c>
      <c r="E31" s="101">
        <v>138</v>
      </c>
      <c r="F31" s="72">
        <v>108</v>
      </c>
      <c r="G31" s="72">
        <v>99</v>
      </c>
      <c r="H31" s="72">
        <v>75</v>
      </c>
      <c r="I31" s="72">
        <v>117</v>
      </c>
      <c r="J31" s="72">
        <v>91</v>
      </c>
      <c r="K31" s="72">
        <v>88</v>
      </c>
      <c r="L31" s="72">
        <v>119</v>
      </c>
      <c r="M31" s="72">
        <v>98</v>
      </c>
      <c r="N31" s="72">
        <v>123</v>
      </c>
      <c r="O31" s="318">
        <f t="shared" si="2"/>
        <v>1503</v>
      </c>
    </row>
    <row r="32" spans="1:15">
      <c r="A32" s="201" t="s">
        <v>68</v>
      </c>
      <c r="B32" s="102">
        <v>2</v>
      </c>
      <c r="C32" s="102">
        <v>2</v>
      </c>
      <c r="D32" s="102">
        <v>2</v>
      </c>
      <c r="E32" s="102">
        <v>2</v>
      </c>
      <c r="F32" s="72">
        <v>1</v>
      </c>
      <c r="G32" s="72">
        <v>3</v>
      </c>
      <c r="H32" s="72">
        <v>2</v>
      </c>
      <c r="I32" s="72">
        <v>0</v>
      </c>
      <c r="J32" s="72">
        <v>3</v>
      </c>
      <c r="K32" s="72">
        <v>1</v>
      </c>
      <c r="L32" s="72">
        <v>0</v>
      </c>
      <c r="M32" s="72">
        <v>0</v>
      </c>
      <c r="N32" s="72">
        <v>0</v>
      </c>
      <c r="O32" s="318">
        <f t="shared" si="2"/>
        <v>18</v>
      </c>
    </row>
    <row r="33" spans="1:15">
      <c r="A33" s="201" t="s">
        <v>69</v>
      </c>
      <c r="B33" s="102">
        <v>75</v>
      </c>
      <c r="C33" s="102">
        <v>69</v>
      </c>
      <c r="D33" s="102">
        <v>78</v>
      </c>
      <c r="E33" s="102">
        <v>105</v>
      </c>
      <c r="F33" s="72">
        <v>105</v>
      </c>
      <c r="G33" s="72">
        <v>73</v>
      </c>
      <c r="H33" s="72">
        <v>88</v>
      </c>
      <c r="I33" s="72">
        <v>88</v>
      </c>
      <c r="J33" s="72">
        <v>105</v>
      </c>
      <c r="K33" s="72">
        <v>108</v>
      </c>
      <c r="L33" s="72">
        <v>94</v>
      </c>
      <c r="M33" s="72">
        <v>89</v>
      </c>
      <c r="N33" s="72">
        <v>96</v>
      </c>
      <c r="O33" s="318">
        <f t="shared" si="2"/>
        <v>1173</v>
      </c>
    </row>
    <row r="34" spans="1:15">
      <c r="A34" s="201" t="s">
        <v>70</v>
      </c>
      <c r="B34" s="102">
        <v>109</v>
      </c>
      <c r="C34" s="102">
        <v>132</v>
      </c>
      <c r="D34" s="102">
        <v>130</v>
      </c>
      <c r="E34" s="102">
        <v>104</v>
      </c>
      <c r="F34" s="72">
        <v>68</v>
      </c>
      <c r="G34" s="72">
        <v>63</v>
      </c>
      <c r="H34" s="72">
        <v>78</v>
      </c>
      <c r="I34" s="72">
        <v>115</v>
      </c>
      <c r="J34" s="72">
        <v>89</v>
      </c>
      <c r="K34" s="72">
        <v>79</v>
      </c>
      <c r="L34" s="72">
        <v>93</v>
      </c>
      <c r="M34" s="72">
        <v>65</v>
      </c>
      <c r="N34" s="72">
        <v>98</v>
      </c>
      <c r="O34" s="318">
        <f t="shared" si="2"/>
        <v>1223</v>
      </c>
    </row>
    <row r="35" spans="1:15">
      <c r="A35" s="201" t="s">
        <v>71</v>
      </c>
      <c r="B35" s="102">
        <v>88</v>
      </c>
      <c r="C35" s="102">
        <v>98</v>
      </c>
      <c r="D35" s="102">
        <v>63</v>
      </c>
      <c r="E35" s="102">
        <v>94</v>
      </c>
      <c r="F35" s="72">
        <v>80</v>
      </c>
      <c r="G35" s="72">
        <v>64</v>
      </c>
      <c r="H35" s="72">
        <v>40</v>
      </c>
      <c r="I35" s="72">
        <v>64</v>
      </c>
      <c r="J35" s="72">
        <v>51</v>
      </c>
      <c r="K35" s="72">
        <v>70</v>
      </c>
      <c r="L35" s="72">
        <v>63</v>
      </c>
      <c r="M35" s="72">
        <v>57</v>
      </c>
      <c r="N35" s="72">
        <v>41</v>
      </c>
      <c r="O35" s="318">
        <f t="shared" si="2"/>
        <v>873</v>
      </c>
    </row>
    <row r="36" spans="1:15">
      <c r="A36" s="201" t="s">
        <v>72</v>
      </c>
      <c r="B36" s="102">
        <v>0</v>
      </c>
      <c r="C36" s="102">
        <v>4</v>
      </c>
      <c r="D36" s="102">
        <v>1</v>
      </c>
      <c r="E36" s="102">
        <v>3</v>
      </c>
      <c r="F36" s="72">
        <v>0</v>
      </c>
      <c r="G36" s="72">
        <v>4</v>
      </c>
      <c r="H36" s="72">
        <v>1</v>
      </c>
      <c r="I36" s="72">
        <v>5</v>
      </c>
      <c r="J36" s="72">
        <v>3</v>
      </c>
      <c r="K36" s="72">
        <v>4</v>
      </c>
      <c r="L36" s="72">
        <v>5</v>
      </c>
      <c r="M36" s="72">
        <v>1</v>
      </c>
      <c r="N36" s="72">
        <v>5</v>
      </c>
      <c r="O36" s="318">
        <f t="shared" si="2"/>
        <v>36</v>
      </c>
    </row>
    <row r="37" spans="1:15">
      <c r="A37" s="201" t="s">
        <v>73</v>
      </c>
      <c r="B37" s="102">
        <v>7</v>
      </c>
      <c r="C37" s="102">
        <v>5</v>
      </c>
      <c r="D37" s="102">
        <v>9</v>
      </c>
      <c r="E37" s="102">
        <v>8</v>
      </c>
      <c r="F37" s="72">
        <v>17</v>
      </c>
      <c r="G37" s="72">
        <v>14</v>
      </c>
      <c r="H37" s="72">
        <v>10</v>
      </c>
      <c r="I37" s="72">
        <v>19</v>
      </c>
      <c r="J37" s="72">
        <v>20</v>
      </c>
      <c r="K37" s="72">
        <v>12</v>
      </c>
      <c r="L37" s="72">
        <v>25</v>
      </c>
      <c r="M37" s="72">
        <v>14</v>
      </c>
      <c r="N37" s="72">
        <v>26</v>
      </c>
      <c r="O37" s="318">
        <f t="shared" si="2"/>
        <v>186</v>
      </c>
    </row>
    <row r="38" spans="1:15">
      <c r="A38" s="201" t="s">
        <v>74</v>
      </c>
      <c r="B38" s="102">
        <v>5</v>
      </c>
      <c r="C38" s="102">
        <v>3</v>
      </c>
      <c r="D38" s="102">
        <v>3</v>
      </c>
      <c r="E38" s="102">
        <v>8</v>
      </c>
      <c r="F38" s="72">
        <v>11</v>
      </c>
      <c r="G38" s="72">
        <v>9</v>
      </c>
      <c r="H38" s="72">
        <v>13</v>
      </c>
      <c r="I38" s="72">
        <v>14</v>
      </c>
      <c r="J38" s="72">
        <v>15</v>
      </c>
      <c r="K38" s="72">
        <v>7</v>
      </c>
      <c r="L38" s="72">
        <v>10</v>
      </c>
      <c r="M38" s="72">
        <v>6</v>
      </c>
      <c r="N38" s="72">
        <v>21</v>
      </c>
      <c r="O38" s="318">
        <f t="shared" si="2"/>
        <v>125</v>
      </c>
    </row>
    <row r="39" spans="1:15" s="267" customFormat="1">
      <c r="A39" s="271" t="s">
        <v>75</v>
      </c>
      <c r="B39" s="71">
        <f>SUM(B40:B42)</f>
        <v>20</v>
      </c>
      <c r="C39" s="71">
        <f>SUM(C40:C42)</f>
        <v>22</v>
      </c>
      <c r="D39" s="71">
        <f>SUM(D40:D42)</f>
        <v>33</v>
      </c>
      <c r="E39" s="71">
        <f>SUM(E40:E42)</f>
        <v>38</v>
      </c>
      <c r="F39" s="71">
        <v>37</v>
      </c>
      <c r="G39" s="71">
        <v>32</v>
      </c>
      <c r="H39" s="71">
        <v>28</v>
      </c>
      <c r="I39" s="71">
        <v>26</v>
      </c>
      <c r="J39" s="71">
        <v>39</v>
      </c>
      <c r="K39" s="71">
        <f>SUM(K40:K42)</f>
        <v>39</v>
      </c>
      <c r="L39" s="71">
        <f>SUM(L40:L42)</f>
        <v>42</v>
      </c>
      <c r="M39" s="71">
        <f>SUM(M40:M42)</f>
        <v>28</v>
      </c>
      <c r="N39" s="71">
        <f>SUM(N40:N42)</f>
        <v>41</v>
      </c>
      <c r="O39" s="106">
        <f t="shared" si="2"/>
        <v>425</v>
      </c>
    </row>
    <row r="40" spans="1:15">
      <c r="A40" s="272" t="s">
        <v>76</v>
      </c>
      <c r="B40" s="101">
        <v>1</v>
      </c>
      <c r="C40" s="101">
        <v>1</v>
      </c>
      <c r="D40" s="101">
        <v>0</v>
      </c>
      <c r="E40" s="101">
        <v>3</v>
      </c>
      <c r="F40" s="72">
        <v>2</v>
      </c>
      <c r="G40" s="72">
        <v>4</v>
      </c>
      <c r="H40" s="72">
        <v>0</v>
      </c>
      <c r="I40" s="72">
        <v>3</v>
      </c>
      <c r="J40" s="72">
        <v>3</v>
      </c>
      <c r="K40" s="72">
        <v>1</v>
      </c>
      <c r="L40" s="72">
        <v>2</v>
      </c>
      <c r="M40" s="72">
        <v>1</v>
      </c>
      <c r="N40" s="72">
        <v>4</v>
      </c>
      <c r="O40" s="318">
        <f>B40+C40+D40+E40+F40+G40+H40+I40+J40+K40+L40+M40+N40</f>
        <v>25</v>
      </c>
    </row>
    <row r="41" spans="1:15">
      <c r="A41" s="272" t="s">
        <v>77</v>
      </c>
      <c r="B41" s="101">
        <v>10</v>
      </c>
      <c r="C41" s="101">
        <v>20</v>
      </c>
      <c r="D41" s="101">
        <v>27</v>
      </c>
      <c r="E41" s="101">
        <v>33</v>
      </c>
      <c r="F41" s="72">
        <v>28</v>
      </c>
      <c r="G41" s="72">
        <v>21</v>
      </c>
      <c r="H41" s="72">
        <v>15</v>
      </c>
      <c r="I41" s="72">
        <v>19</v>
      </c>
      <c r="J41" s="72">
        <v>26</v>
      </c>
      <c r="K41" s="72">
        <v>28</v>
      </c>
      <c r="L41" s="72">
        <v>33</v>
      </c>
      <c r="M41" s="72">
        <v>19</v>
      </c>
      <c r="N41" s="72">
        <v>26</v>
      </c>
      <c r="O41" s="318">
        <f t="shared" si="2"/>
        <v>305</v>
      </c>
    </row>
    <row r="42" spans="1:15">
      <c r="A42" s="272" t="s">
        <v>78</v>
      </c>
      <c r="B42" s="101">
        <v>9</v>
      </c>
      <c r="C42" s="101">
        <v>1</v>
      </c>
      <c r="D42" s="101">
        <v>6</v>
      </c>
      <c r="E42" s="101">
        <v>2</v>
      </c>
      <c r="F42" s="72">
        <v>7</v>
      </c>
      <c r="G42" s="72">
        <v>7</v>
      </c>
      <c r="H42" s="72">
        <v>13</v>
      </c>
      <c r="I42" s="72">
        <v>4</v>
      </c>
      <c r="J42" s="72">
        <v>10</v>
      </c>
      <c r="K42" s="72">
        <v>10</v>
      </c>
      <c r="L42" s="72">
        <v>7</v>
      </c>
      <c r="M42" s="72">
        <v>8</v>
      </c>
      <c r="N42" s="72">
        <v>11</v>
      </c>
      <c r="O42" s="318">
        <f t="shared" si="2"/>
        <v>95</v>
      </c>
    </row>
    <row r="43" spans="1:15">
      <c r="A43" s="271" t="s">
        <v>156</v>
      </c>
      <c r="B43" s="71">
        <f t="shared" ref="B43:M43" si="7">SUM(B44:B46)</f>
        <v>3341</v>
      </c>
      <c r="C43" s="71">
        <f t="shared" si="7"/>
        <v>4954</v>
      </c>
      <c r="D43" s="71">
        <f t="shared" si="7"/>
        <v>5183</v>
      </c>
      <c r="E43" s="71">
        <f t="shared" si="7"/>
        <v>7405</v>
      </c>
      <c r="F43" s="71">
        <f t="shared" si="7"/>
        <v>7583</v>
      </c>
      <c r="G43" s="71">
        <f t="shared" si="7"/>
        <v>7162</v>
      </c>
      <c r="H43" s="71">
        <f t="shared" si="7"/>
        <v>7319</v>
      </c>
      <c r="I43" s="71">
        <f t="shared" si="7"/>
        <v>7890</v>
      </c>
      <c r="J43" s="71">
        <f t="shared" si="7"/>
        <v>6914</v>
      </c>
      <c r="K43" s="71">
        <f t="shared" si="7"/>
        <v>7199</v>
      </c>
      <c r="L43" s="71">
        <f t="shared" si="7"/>
        <v>6023</v>
      </c>
      <c r="M43" s="71">
        <f t="shared" si="7"/>
        <v>5160</v>
      </c>
      <c r="N43" s="71">
        <f t="shared" ref="N43" si="8">SUM(N44:N46)</f>
        <v>4496</v>
      </c>
      <c r="O43" s="106">
        <f t="shared" si="2"/>
        <v>80629</v>
      </c>
    </row>
    <row r="44" spans="1:15">
      <c r="A44" s="201" t="s">
        <v>80</v>
      </c>
      <c r="B44" s="101">
        <v>2260</v>
      </c>
      <c r="C44" s="101">
        <v>3127</v>
      </c>
      <c r="D44" s="101">
        <v>3116</v>
      </c>
      <c r="E44" s="101">
        <v>4128</v>
      </c>
      <c r="F44" s="72">
        <v>4216</v>
      </c>
      <c r="G44" s="72">
        <v>3565</v>
      </c>
      <c r="H44" s="72">
        <v>3467</v>
      </c>
      <c r="I44" s="72">
        <v>3457</v>
      </c>
      <c r="J44" s="72">
        <v>3044</v>
      </c>
      <c r="K44" s="72">
        <v>2866</v>
      </c>
      <c r="L44" s="72">
        <v>2593</v>
      </c>
      <c r="M44" s="72">
        <v>2091</v>
      </c>
      <c r="N44" s="72">
        <v>1886</v>
      </c>
      <c r="O44" s="318">
        <f t="shared" si="2"/>
        <v>39816</v>
      </c>
    </row>
    <row r="45" spans="1:15">
      <c r="A45" s="201" t="s">
        <v>81</v>
      </c>
      <c r="B45" s="102">
        <v>671</v>
      </c>
      <c r="C45" s="102">
        <v>970</v>
      </c>
      <c r="D45" s="102">
        <v>1045</v>
      </c>
      <c r="E45" s="102">
        <v>1638</v>
      </c>
      <c r="F45" s="72">
        <v>1565</v>
      </c>
      <c r="G45" s="72">
        <v>1616</v>
      </c>
      <c r="H45" s="72">
        <v>1681</v>
      </c>
      <c r="I45" s="72">
        <v>1837</v>
      </c>
      <c r="J45" s="72">
        <v>1660</v>
      </c>
      <c r="K45" s="72">
        <v>2046</v>
      </c>
      <c r="L45" s="72">
        <v>1599</v>
      </c>
      <c r="M45" s="72">
        <v>1483</v>
      </c>
      <c r="N45" s="72">
        <v>1273</v>
      </c>
      <c r="O45" s="318">
        <f t="shared" si="2"/>
        <v>19084</v>
      </c>
    </row>
    <row r="46" spans="1:15">
      <c r="A46" s="201" t="s">
        <v>82</v>
      </c>
      <c r="B46" s="102">
        <v>410</v>
      </c>
      <c r="C46" s="102">
        <v>857</v>
      </c>
      <c r="D46" s="102">
        <v>1022</v>
      </c>
      <c r="E46" s="102">
        <v>1639</v>
      </c>
      <c r="F46" s="72">
        <v>1802</v>
      </c>
      <c r="G46" s="72">
        <v>1981</v>
      </c>
      <c r="H46" s="72">
        <v>2171</v>
      </c>
      <c r="I46" s="72">
        <v>2596</v>
      </c>
      <c r="J46" s="72">
        <v>2210</v>
      </c>
      <c r="K46" s="72">
        <v>2287</v>
      </c>
      <c r="L46" s="72">
        <v>1831</v>
      </c>
      <c r="M46" s="72">
        <v>1586</v>
      </c>
      <c r="N46" s="72">
        <v>1337</v>
      </c>
      <c r="O46" s="318">
        <f t="shared" si="2"/>
        <v>21729</v>
      </c>
    </row>
    <row r="47" spans="1:15">
      <c r="A47" s="271" t="s">
        <v>83</v>
      </c>
      <c r="B47" s="71">
        <f t="shared" ref="B47:C47" si="9">SUM(B48:B57)</f>
        <v>569</v>
      </c>
      <c r="C47" s="71">
        <f t="shared" si="9"/>
        <v>1320</v>
      </c>
      <c r="D47" s="71">
        <f>SUM(D48:D57)</f>
        <v>1490</v>
      </c>
      <c r="E47" s="71">
        <f>SUM(E48:E57)</f>
        <v>2289</v>
      </c>
      <c r="F47" s="71">
        <f>SUM(F48:F57)</f>
        <v>2745</v>
      </c>
      <c r="G47" s="71">
        <f>SUM(G48:G57)</f>
        <v>2870</v>
      </c>
      <c r="H47" s="71">
        <f t="shared" ref="H47:M47" si="10">SUM(H48:H57)</f>
        <v>3244</v>
      </c>
      <c r="I47" s="71">
        <f t="shared" si="10"/>
        <v>15600</v>
      </c>
      <c r="J47" s="71">
        <f t="shared" si="10"/>
        <v>14174</v>
      </c>
      <c r="K47" s="71">
        <f t="shared" si="10"/>
        <v>13793</v>
      </c>
      <c r="L47" s="71">
        <f t="shared" si="10"/>
        <v>11956</v>
      </c>
      <c r="M47" s="71">
        <f t="shared" si="10"/>
        <v>11108</v>
      </c>
      <c r="N47" s="71">
        <f t="shared" ref="N47" si="11">SUM(N48:N57)</f>
        <v>9281</v>
      </c>
      <c r="O47" s="106">
        <f t="shared" si="2"/>
        <v>90439</v>
      </c>
    </row>
    <row r="48" spans="1:15">
      <c r="A48" s="201" t="s">
        <v>84</v>
      </c>
      <c r="B48" s="101">
        <v>12</v>
      </c>
      <c r="C48" s="101">
        <v>26</v>
      </c>
      <c r="D48" s="101">
        <v>25</v>
      </c>
      <c r="E48" s="101">
        <v>41</v>
      </c>
      <c r="F48" s="72">
        <v>48</v>
      </c>
      <c r="G48" s="72">
        <v>62</v>
      </c>
      <c r="H48" s="72">
        <v>57</v>
      </c>
      <c r="I48" s="72">
        <v>78</v>
      </c>
      <c r="J48" s="72">
        <v>109</v>
      </c>
      <c r="K48" s="72">
        <v>66</v>
      </c>
      <c r="L48" s="72">
        <v>62</v>
      </c>
      <c r="M48" s="72">
        <v>75</v>
      </c>
      <c r="N48" s="72">
        <v>64</v>
      </c>
      <c r="O48" s="318">
        <f t="shared" si="2"/>
        <v>725</v>
      </c>
    </row>
    <row r="49" spans="1:15">
      <c r="A49" s="201" t="s">
        <v>85</v>
      </c>
      <c r="B49" s="103" t="s">
        <v>35</v>
      </c>
      <c r="C49" s="103" t="s">
        <v>35</v>
      </c>
      <c r="D49" s="102" t="s">
        <v>35</v>
      </c>
      <c r="E49" s="102" t="s">
        <v>35</v>
      </c>
      <c r="F49" s="102" t="s">
        <v>35</v>
      </c>
      <c r="G49" s="102" t="s">
        <v>35</v>
      </c>
      <c r="H49" s="102" t="s">
        <v>35</v>
      </c>
      <c r="I49" s="72">
        <v>11721</v>
      </c>
      <c r="J49" s="72">
        <v>10441</v>
      </c>
      <c r="K49" s="72">
        <v>10252</v>
      </c>
      <c r="L49" s="72">
        <v>8453</v>
      </c>
      <c r="M49" s="72">
        <v>6859</v>
      </c>
      <c r="N49" s="72">
        <v>4359</v>
      </c>
      <c r="O49" s="318">
        <f>I49+J49+K49+L49+M49+N49</f>
        <v>52085</v>
      </c>
    </row>
    <row r="50" spans="1:15">
      <c r="A50" s="201" t="s">
        <v>157</v>
      </c>
      <c r="B50" s="102">
        <v>409</v>
      </c>
      <c r="C50" s="102">
        <v>999</v>
      </c>
      <c r="D50" s="102">
        <v>1128</v>
      </c>
      <c r="E50" s="102">
        <v>1865</v>
      </c>
      <c r="F50" s="72">
        <v>2268</v>
      </c>
      <c r="G50" s="72">
        <v>2371</v>
      </c>
      <c r="H50" s="72">
        <v>2790</v>
      </c>
      <c r="I50" s="72">
        <v>3149</v>
      </c>
      <c r="J50" s="72">
        <v>3016</v>
      </c>
      <c r="K50" s="72">
        <v>2855</v>
      </c>
      <c r="L50" s="72">
        <v>2408</v>
      </c>
      <c r="M50" s="72">
        <v>1924</v>
      </c>
      <c r="N50" s="72">
        <v>1628</v>
      </c>
      <c r="O50" s="318">
        <f t="shared" si="2"/>
        <v>26810</v>
      </c>
    </row>
    <row r="51" spans="1:15">
      <c r="A51" s="201" t="s">
        <v>87</v>
      </c>
      <c r="B51" s="102" t="s">
        <v>35</v>
      </c>
      <c r="C51" s="102" t="s">
        <v>35</v>
      </c>
      <c r="D51" s="102" t="s">
        <v>35</v>
      </c>
      <c r="E51" s="102" t="s">
        <v>35</v>
      </c>
      <c r="F51" s="102" t="s">
        <v>35</v>
      </c>
      <c r="G51" s="102" t="s">
        <v>35</v>
      </c>
      <c r="H51" s="102" t="s">
        <v>35</v>
      </c>
      <c r="I51" s="102">
        <v>41</v>
      </c>
      <c r="J51" s="102">
        <v>0</v>
      </c>
      <c r="K51" s="102">
        <v>2</v>
      </c>
      <c r="L51" s="102">
        <v>16</v>
      </c>
      <c r="M51" s="102">
        <v>37</v>
      </c>
      <c r="N51" s="102">
        <v>52</v>
      </c>
      <c r="O51" s="318">
        <f>I51+K51+L51+M51+N51</f>
        <v>148</v>
      </c>
    </row>
    <row r="52" spans="1:15">
      <c r="A52" s="201" t="s">
        <v>88</v>
      </c>
      <c r="B52" s="102" t="s">
        <v>35</v>
      </c>
      <c r="C52" s="102" t="s">
        <v>35</v>
      </c>
      <c r="D52" s="102" t="s">
        <v>35</v>
      </c>
      <c r="E52" s="102" t="s">
        <v>35</v>
      </c>
      <c r="F52" s="102" t="s">
        <v>35</v>
      </c>
      <c r="G52" s="102" t="s">
        <v>35</v>
      </c>
      <c r="H52" s="102" t="s">
        <v>35</v>
      </c>
      <c r="I52" s="102" t="s">
        <v>35</v>
      </c>
      <c r="J52" s="102" t="s">
        <v>35</v>
      </c>
      <c r="K52" s="102">
        <v>18</v>
      </c>
      <c r="L52" s="102">
        <v>410</v>
      </c>
      <c r="M52" s="102">
        <v>1611</v>
      </c>
      <c r="N52" s="102">
        <v>2520</v>
      </c>
      <c r="O52" s="318">
        <f>K52+L52+M52+N52</f>
        <v>4559</v>
      </c>
    </row>
    <row r="53" spans="1:15">
      <c r="A53" s="201" t="s">
        <v>89</v>
      </c>
      <c r="B53" s="102">
        <v>2</v>
      </c>
      <c r="C53" s="102">
        <v>6</v>
      </c>
      <c r="D53" s="102">
        <v>9</v>
      </c>
      <c r="E53" s="102">
        <v>10</v>
      </c>
      <c r="F53" s="72">
        <v>12</v>
      </c>
      <c r="G53" s="72">
        <v>12</v>
      </c>
      <c r="H53" s="72">
        <v>5</v>
      </c>
      <c r="I53" s="72">
        <v>19</v>
      </c>
      <c r="J53" s="72">
        <v>25</v>
      </c>
      <c r="K53" s="72">
        <v>18</v>
      </c>
      <c r="L53" s="72">
        <v>24</v>
      </c>
      <c r="M53" s="72">
        <v>21</v>
      </c>
      <c r="N53" s="72">
        <v>31</v>
      </c>
      <c r="O53" s="318">
        <f t="shared" si="2"/>
        <v>194</v>
      </c>
    </row>
    <row r="54" spans="1:15">
      <c r="A54" s="201" t="s">
        <v>90</v>
      </c>
      <c r="B54" s="102">
        <v>125</v>
      </c>
      <c r="C54" s="102">
        <v>231</v>
      </c>
      <c r="D54" s="102">
        <v>275</v>
      </c>
      <c r="E54" s="102">
        <v>293</v>
      </c>
      <c r="F54" s="72">
        <v>327</v>
      </c>
      <c r="G54" s="72">
        <v>325</v>
      </c>
      <c r="H54" s="72">
        <v>297</v>
      </c>
      <c r="I54" s="72">
        <v>406</v>
      </c>
      <c r="J54" s="72">
        <v>375</v>
      </c>
      <c r="K54" s="72">
        <v>378</v>
      </c>
      <c r="L54" s="72">
        <v>358</v>
      </c>
      <c r="M54" s="72">
        <v>355</v>
      </c>
      <c r="N54" s="72">
        <v>367</v>
      </c>
      <c r="O54" s="318">
        <f t="shared" si="2"/>
        <v>4112</v>
      </c>
    </row>
    <row r="55" spans="1:15">
      <c r="A55" s="201" t="s">
        <v>91</v>
      </c>
      <c r="B55" s="102">
        <v>17</v>
      </c>
      <c r="C55" s="102">
        <v>47</v>
      </c>
      <c r="D55" s="102">
        <v>47</v>
      </c>
      <c r="E55" s="102">
        <v>69</v>
      </c>
      <c r="F55" s="72">
        <v>77</v>
      </c>
      <c r="G55" s="72">
        <v>89</v>
      </c>
      <c r="H55" s="72">
        <v>86</v>
      </c>
      <c r="I55" s="72">
        <v>164</v>
      </c>
      <c r="J55" s="72">
        <v>186</v>
      </c>
      <c r="K55" s="72">
        <v>174</v>
      </c>
      <c r="L55" s="72">
        <v>198</v>
      </c>
      <c r="M55" s="72">
        <v>202</v>
      </c>
      <c r="N55" s="72">
        <v>219</v>
      </c>
      <c r="O55" s="318">
        <f t="shared" si="2"/>
        <v>1575</v>
      </c>
    </row>
    <row r="56" spans="1:15">
      <c r="A56" s="201" t="s">
        <v>92</v>
      </c>
      <c r="B56" s="102">
        <v>4</v>
      </c>
      <c r="C56" s="102">
        <v>10</v>
      </c>
      <c r="D56" s="102">
        <v>6</v>
      </c>
      <c r="E56" s="102">
        <v>11</v>
      </c>
      <c r="F56" s="72">
        <v>12</v>
      </c>
      <c r="G56" s="72">
        <v>10</v>
      </c>
      <c r="H56" s="72">
        <v>9</v>
      </c>
      <c r="I56" s="72">
        <v>21</v>
      </c>
      <c r="J56" s="72">
        <v>22</v>
      </c>
      <c r="K56" s="72">
        <v>30</v>
      </c>
      <c r="L56" s="72">
        <v>24</v>
      </c>
      <c r="M56" s="72">
        <v>24</v>
      </c>
      <c r="N56" s="72">
        <v>35</v>
      </c>
      <c r="O56" s="318">
        <f t="shared" si="2"/>
        <v>218</v>
      </c>
    </row>
    <row r="57" spans="1:15">
      <c r="A57" s="201" t="s">
        <v>93</v>
      </c>
      <c r="B57" s="102">
        <v>0</v>
      </c>
      <c r="C57" s="102">
        <v>1</v>
      </c>
      <c r="D57" s="102">
        <v>0</v>
      </c>
      <c r="E57" s="102">
        <v>0</v>
      </c>
      <c r="F57" s="102">
        <v>1</v>
      </c>
      <c r="G57" s="102">
        <v>1</v>
      </c>
      <c r="H57" s="102">
        <v>0</v>
      </c>
      <c r="I57" s="102">
        <v>1</v>
      </c>
      <c r="J57" s="102">
        <v>0</v>
      </c>
      <c r="K57" s="102">
        <v>0</v>
      </c>
      <c r="L57" s="102">
        <v>3</v>
      </c>
      <c r="M57" s="102">
        <v>0</v>
      </c>
      <c r="N57" s="102">
        <v>6</v>
      </c>
      <c r="O57" s="318">
        <f t="shared" si="2"/>
        <v>13</v>
      </c>
    </row>
    <row r="58" spans="1:15">
      <c r="A58" s="271" t="s">
        <v>158</v>
      </c>
      <c r="B58" s="75">
        <f t="shared" ref="B58:F58" si="12">+B62</f>
        <v>2365</v>
      </c>
      <c r="C58" s="75">
        <f t="shared" si="12"/>
        <v>3285</v>
      </c>
      <c r="D58" s="75">
        <f t="shared" si="12"/>
        <v>3686</v>
      </c>
      <c r="E58" s="75">
        <f t="shared" si="12"/>
        <v>5803</v>
      </c>
      <c r="F58" s="75">
        <f t="shared" si="12"/>
        <v>6332</v>
      </c>
      <c r="G58" s="75">
        <f>+G62</f>
        <v>7854</v>
      </c>
      <c r="H58" s="75">
        <f>+H62</f>
        <v>9503</v>
      </c>
      <c r="I58" s="75" t="s">
        <v>35</v>
      </c>
      <c r="J58" s="75" t="s">
        <v>35</v>
      </c>
      <c r="K58" s="75" t="s">
        <v>35</v>
      </c>
      <c r="L58" s="75" t="s">
        <v>35</v>
      </c>
      <c r="M58" s="75" t="s">
        <v>35</v>
      </c>
      <c r="N58" s="75" t="s">
        <v>35</v>
      </c>
      <c r="O58" s="106">
        <f>B58+C58+D58+E58+F58+G58+H58</f>
        <v>38828</v>
      </c>
    </row>
    <row r="59" spans="1:15">
      <c r="A59" s="201" t="s">
        <v>159</v>
      </c>
      <c r="B59" s="102" t="s">
        <v>35</v>
      </c>
      <c r="C59" s="102" t="s">
        <v>35</v>
      </c>
      <c r="D59" s="102" t="s">
        <v>35</v>
      </c>
      <c r="E59" s="102" t="s">
        <v>35</v>
      </c>
      <c r="F59" s="102" t="s">
        <v>35</v>
      </c>
      <c r="G59" s="102" t="s">
        <v>35</v>
      </c>
      <c r="H59" s="102" t="s">
        <v>35</v>
      </c>
      <c r="I59" s="102" t="s">
        <v>35</v>
      </c>
      <c r="J59" s="102" t="s">
        <v>35</v>
      </c>
      <c r="K59" s="102" t="s">
        <v>35</v>
      </c>
      <c r="L59" s="102" t="s">
        <v>35</v>
      </c>
      <c r="M59" s="102" t="s">
        <v>35</v>
      </c>
      <c r="N59" s="102" t="s">
        <v>35</v>
      </c>
      <c r="O59" s="319" t="s">
        <v>481</v>
      </c>
    </row>
    <row r="60" spans="1:15">
      <c r="A60" s="201" t="s">
        <v>160</v>
      </c>
      <c r="B60" s="102" t="s">
        <v>35</v>
      </c>
      <c r="C60" s="102" t="s">
        <v>35</v>
      </c>
      <c r="D60" s="102" t="s">
        <v>35</v>
      </c>
      <c r="E60" s="102" t="s">
        <v>35</v>
      </c>
      <c r="F60" s="102" t="s">
        <v>35</v>
      </c>
      <c r="G60" s="102" t="s">
        <v>35</v>
      </c>
      <c r="H60" s="102" t="s">
        <v>35</v>
      </c>
      <c r="I60" s="102" t="s">
        <v>35</v>
      </c>
      <c r="J60" s="102" t="s">
        <v>35</v>
      </c>
      <c r="K60" s="102" t="s">
        <v>35</v>
      </c>
      <c r="L60" s="102" t="s">
        <v>35</v>
      </c>
      <c r="M60" s="102" t="s">
        <v>35</v>
      </c>
      <c r="N60" s="102" t="s">
        <v>35</v>
      </c>
      <c r="O60" s="319" t="s">
        <v>481</v>
      </c>
    </row>
    <row r="61" spans="1:15">
      <c r="A61" s="201" t="s">
        <v>161</v>
      </c>
      <c r="B61" s="102" t="s">
        <v>35</v>
      </c>
      <c r="C61" s="102" t="s">
        <v>35</v>
      </c>
      <c r="D61" s="102" t="s">
        <v>35</v>
      </c>
      <c r="E61" s="102" t="s">
        <v>35</v>
      </c>
      <c r="F61" s="102" t="s">
        <v>35</v>
      </c>
      <c r="G61" s="102" t="s">
        <v>35</v>
      </c>
      <c r="H61" s="102" t="s">
        <v>35</v>
      </c>
      <c r="I61" s="102" t="s">
        <v>35</v>
      </c>
      <c r="J61" s="102" t="s">
        <v>35</v>
      </c>
      <c r="K61" s="102" t="s">
        <v>35</v>
      </c>
      <c r="L61" s="102" t="s">
        <v>35</v>
      </c>
      <c r="M61" s="102" t="s">
        <v>35</v>
      </c>
      <c r="N61" s="102" t="s">
        <v>35</v>
      </c>
      <c r="O61" s="319" t="s">
        <v>481</v>
      </c>
    </row>
    <row r="62" spans="1:15">
      <c r="A62" s="201" t="s">
        <v>162</v>
      </c>
      <c r="B62" s="102">
        <f>384+21+155+21+1784</f>
        <v>2365</v>
      </c>
      <c r="C62" s="102">
        <f>586+21+209+15+2454</f>
        <v>3285</v>
      </c>
      <c r="D62" s="102">
        <f>638+19+368+28+2633</f>
        <v>3686</v>
      </c>
      <c r="E62" s="102">
        <v>5803</v>
      </c>
      <c r="F62" s="72">
        <v>6332</v>
      </c>
      <c r="G62" s="72">
        <v>7854</v>
      </c>
      <c r="H62" s="72">
        <v>9503</v>
      </c>
      <c r="I62" s="102" t="s">
        <v>35</v>
      </c>
      <c r="J62" s="102" t="s">
        <v>35</v>
      </c>
      <c r="K62" s="102" t="s">
        <v>35</v>
      </c>
      <c r="L62" s="102" t="s">
        <v>35</v>
      </c>
      <c r="M62" s="102" t="s">
        <v>35</v>
      </c>
      <c r="N62" s="102" t="s">
        <v>35</v>
      </c>
      <c r="O62" s="318">
        <f>B62+C62+D62+E62+F62+G62+H62</f>
        <v>38828</v>
      </c>
    </row>
    <row r="63" spans="1:15">
      <c r="A63" s="271" t="s">
        <v>94</v>
      </c>
      <c r="B63" s="71">
        <v>1339</v>
      </c>
      <c r="C63" s="71">
        <v>1824</v>
      </c>
      <c r="D63" s="71">
        <v>1900</v>
      </c>
      <c r="E63" s="71">
        <v>2163</v>
      </c>
      <c r="F63" s="71">
        <v>1954</v>
      </c>
      <c r="G63" s="71">
        <v>1848</v>
      </c>
      <c r="H63" s="71">
        <v>2064</v>
      </c>
      <c r="I63" s="71">
        <v>2619</v>
      </c>
      <c r="J63" s="71">
        <v>2883</v>
      </c>
      <c r="K63" s="71">
        <v>2599</v>
      </c>
      <c r="L63" s="71">
        <v>2627</v>
      </c>
      <c r="M63" s="71">
        <v>2499</v>
      </c>
      <c r="N63" s="71">
        <v>2447</v>
      </c>
      <c r="O63" s="106">
        <f t="shared" si="2"/>
        <v>28766</v>
      </c>
    </row>
    <row r="64" spans="1:15">
      <c r="A64" s="271" t="s">
        <v>95</v>
      </c>
      <c r="B64" s="71">
        <f>SUM(B65:B67)</f>
        <v>1247</v>
      </c>
      <c r="C64" s="71">
        <f>SUM(C65:C67)</f>
        <v>1875</v>
      </c>
      <c r="D64" s="71">
        <f>SUM(D65:D67)</f>
        <v>1844</v>
      </c>
      <c r="E64" s="71">
        <f>SUM(E65:E67)</f>
        <v>2166</v>
      </c>
      <c r="F64" s="71">
        <v>2116</v>
      </c>
      <c r="G64" s="71">
        <v>1959</v>
      </c>
      <c r="H64" s="71">
        <v>1814</v>
      </c>
      <c r="I64" s="71">
        <v>2266</v>
      </c>
      <c r="J64" s="71">
        <v>2372</v>
      </c>
      <c r="K64" s="71">
        <v>2046</v>
      </c>
      <c r="L64" s="71">
        <v>2229</v>
      </c>
      <c r="M64" s="71">
        <v>2015</v>
      </c>
      <c r="N64" s="71">
        <v>2069</v>
      </c>
      <c r="O64" s="106">
        <f t="shared" si="2"/>
        <v>26018</v>
      </c>
    </row>
    <row r="65" spans="1:15">
      <c r="A65" s="271" t="s">
        <v>96</v>
      </c>
      <c r="B65" s="71">
        <v>198</v>
      </c>
      <c r="C65" s="71">
        <v>321</v>
      </c>
      <c r="D65" s="71">
        <v>316</v>
      </c>
      <c r="E65" s="71">
        <v>376</v>
      </c>
      <c r="F65" s="71">
        <v>367</v>
      </c>
      <c r="G65" s="71">
        <v>333</v>
      </c>
      <c r="H65" s="71">
        <v>336</v>
      </c>
      <c r="I65" s="71">
        <v>407</v>
      </c>
      <c r="J65" s="71">
        <v>451</v>
      </c>
      <c r="K65" s="71">
        <v>371</v>
      </c>
      <c r="L65" s="71">
        <v>427</v>
      </c>
      <c r="M65" s="71">
        <v>428</v>
      </c>
      <c r="N65" s="71">
        <v>423</v>
      </c>
      <c r="O65" s="106">
        <f t="shared" si="2"/>
        <v>4754</v>
      </c>
    </row>
    <row r="66" spans="1:15">
      <c r="A66" s="271" t="s">
        <v>97</v>
      </c>
      <c r="B66" s="71">
        <v>306</v>
      </c>
      <c r="C66" s="71">
        <v>463</v>
      </c>
      <c r="D66" s="71">
        <v>416</v>
      </c>
      <c r="E66" s="71">
        <v>518</v>
      </c>
      <c r="F66" s="71">
        <v>496</v>
      </c>
      <c r="G66" s="71">
        <v>466</v>
      </c>
      <c r="H66" s="71">
        <v>392</v>
      </c>
      <c r="I66" s="71">
        <v>496</v>
      </c>
      <c r="J66" s="71">
        <v>520</v>
      </c>
      <c r="K66" s="71">
        <v>487</v>
      </c>
      <c r="L66" s="71">
        <v>476</v>
      </c>
      <c r="M66" s="71">
        <v>451</v>
      </c>
      <c r="N66" s="71">
        <v>486</v>
      </c>
      <c r="O66" s="106">
        <f t="shared" si="2"/>
        <v>5973</v>
      </c>
    </row>
    <row r="67" spans="1:15">
      <c r="A67" s="271" t="s">
        <v>98</v>
      </c>
      <c r="B67" s="71">
        <v>743</v>
      </c>
      <c r="C67" s="71">
        <v>1091</v>
      </c>
      <c r="D67" s="71">
        <v>1112</v>
      </c>
      <c r="E67" s="71">
        <v>1272</v>
      </c>
      <c r="F67" s="71">
        <v>1253</v>
      </c>
      <c r="G67" s="71">
        <v>1160</v>
      </c>
      <c r="H67" s="71">
        <v>1086</v>
      </c>
      <c r="I67" s="71">
        <v>1363</v>
      </c>
      <c r="J67" s="71">
        <v>1401</v>
      </c>
      <c r="K67" s="71">
        <v>1188</v>
      </c>
      <c r="L67" s="71">
        <v>1326</v>
      </c>
      <c r="M67" s="71">
        <v>1136</v>
      </c>
      <c r="N67" s="71">
        <v>1160</v>
      </c>
      <c r="O67" s="106">
        <f t="shared" si="2"/>
        <v>15291</v>
      </c>
    </row>
    <row r="68" spans="1:15">
      <c r="A68" s="271" t="s">
        <v>99</v>
      </c>
      <c r="B68" s="71">
        <v>2121</v>
      </c>
      <c r="C68" s="71">
        <v>2981</v>
      </c>
      <c r="D68" s="71">
        <v>2830</v>
      </c>
      <c r="E68" s="71">
        <v>4033</v>
      </c>
      <c r="F68" s="71">
        <v>3717</v>
      </c>
      <c r="G68" s="71">
        <v>4065</v>
      </c>
      <c r="H68" s="71">
        <v>4382</v>
      </c>
      <c r="I68" s="71">
        <v>5666</v>
      </c>
      <c r="J68" s="71">
        <v>4787</v>
      </c>
      <c r="K68" s="71">
        <v>4771</v>
      </c>
      <c r="L68" s="71">
        <v>4710</v>
      </c>
      <c r="M68" s="71">
        <v>4261</v>
      </c>
      <c r="N68" s="71">
        <v>3858</v>
      </c>
      <c r="O68" s="106">
        <f t="shared" si="2"/>
        <v>52182</v>
      </c>
    </row>
    <row r="69" spans="1:15">
      <c r="A69" s="271" t="s">
        <v>100</v>
      </c>
      <c r="B69" s="71">
        <v>14</v>
      </c>
      <c r="C69" s="71">
        <v>29</v>
      </c>
      <c r="D69" s="71">
        <v>28</v>
      </c>
      <c r="E69" s="71">
        <v>35</v>
      </c>
      <c r="F69" s="71">
        <v>67</v>
      </c>
      <c r="G69" s="71">
        <v>73</v>
      </c>
      <c r="H69" s="71">
        <v>59</v>
      </c>
      <c r="I69" s="71">
        <v>62</v>
      </c>
      <c r="J69" s="71">
        <v>61</v>
      </c>
      <c r="K69" s="71">
        <v>56</v>
      </c>
      <c r="L69" s="71">
        <v>55</v>
      </c>
      <c r="M69" s="71">
        <v>58</v>
      </c>
      <c r="N69" s="71">
        <v>63</v>
      </c>
      <c r="O69" s="106">
        <f t="shared" si="2"/>
        <v>660</v>
      </c>
    </row>
    <row r="70" spans="1:15">
      <c r="A70" s="273" t="s">
        <v>101</v>
      </c>
      <c r="B70" s="104">
        <v>16</v>
      </c>
      <c r="C70" s="104">
        <v>16</v>
      </c>
      <c r="D70" s="104">
        <v>13</v>
      </c>
      <c r="E70" s="104">
        <v>16</v>
      </c>
      <c r="F70" s="104">
        <v>12</v>
      </c>
      <c r="G70" s="104">
        <v>12</v>
      </c>
      <c r="H70" s="104">
        <v>9</v>
      </c>
      <c r="I70" s="104">
        <v>11</v>
      </c>
      <c r="J70" s="104">
        <v>15</v>
      </c>
      <c r="K70" s="104">
        <v>14</v>
      </c>
      <c r="L70" s="104">
        <v>24</v>
      </c>
      <c r="M70" s="104">
        <v>23</v>
      </c>
      <c r="N70" s="104">
        <v>35</v>
      </c>
      <c r="O70" s="107">
        <f t="shared" si="2"/>
        <v>216</v>
      </c>
    </row>
    <row r="71" spans="1:15">
      <c r="A71" s="33" t="s">
        <v>120</v>
      </c>
      <c r="B71" s="34"/>
      <c r="C71" s="34"/>
      <c r="D71" s="33"/>
      <c r="E71" s="34"/>
      <c r="F71" s="34"/>
      <c r="G71" s="34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workbookViewId="0">
      <selection activeCell="H1" sqref="H1"/>
    </sheetView>
  </sheetViews>
  <sheetFormatPr baseColWidth="10" defaultRowHeight="12.75"/>
  <cols>
    <col min="1" max="1" width="21.7109375" customWidth="1"/>
  </cols>
  <sheetData>
    <row r="1" spans="1:19" ht="15">
      <c r="A1" s="207" t="s">
        <v>163</v>
      </c>
      <c r="B1" s="208"/>
      <c r="C1" s="208"/>
      <c r="D1" s="208"/>
      <c r="E1" s="208"/>
      <c r="F1" s="208"/>
      <c r="G1" s="9"/>
      <c r="H1" s="9"/>
      <c r="I1" s="9"/>
      <c r="J1" s="3"/>
    </row>
    <row r="2" spans="1:19" ht="15">
      <c r="A2" s="212" t="s">
        <v>482</v>
      </c>
      <c r="B2" s="208"/>
      <c r="C2" s="208"/>
      <c r="D2" s="208"/>
      <c r="E2" s="208"/>
      <c r="F2" s="208"/>
      <c r="G2" s="9"/>
      <c r="H2" s="9"/>
      <c r="I2" s="9"/>
      <c r="J2" s="3"/>
    </row>
    <row r="4" spans="1:19">
      <c r="A4" s="89"/>
      <c r="B4" s="18" t="s">
        <v>102</v>
      </c>
      <c r="C4" s="19"/>
      <c r="D4" s="19"/>
      <c r="E4" s="19"/>
      <c r="F4" s="19"/>
      <c r="G4" s="110"/>
      <c r="H4" s="18" t="s">
        <v>167</v>
      </c>
      <c r="I4" s="19"/>
      <c r="J4" s="19"/>
      <c r="K4" s="19"/>
      <c r="L4" s="19"/>
      <c r="M4" s="19"/>
      <c r="N4" s="116"/>
      <c r="O4" s="116"/>
      <c r="P4" s="83"/>
      <c r="Q4" s="19"/>
      <c r="R4" s="19"/>
      <c r="S4" s="20"/>
    </row>
    <row r="5" spans="1:19">
      <c r="A5" s="29" t="s">
        <v>43</v>
      </c>
      <c r="B5" s="21"/>
      <c r="C5" s="15"/>
      <c r="D5" s="15"/>
      <c r="E5" s="112" t="s">
        <v>112</v>
      </c>
      <c r="F5" s="113"/>
      <c r="G5" s="114"/>
      <c r="H5" s="112" t="s">
        <v>165</v>
      </c>
      <c r="I5" s="114"/>
      <c r="J5" s="112" t="s">
        <v>166</v>
      </c>
      <c r="K5" s="114"/>
      <c r="L5" s="35"/>
      <c r="M5" s="35"/>
      <c r="N5" s="112" t="s">
        <v>168</v>
      </c>
      <c r="O5" s="122"/>
      <c r="P5" s="124" t="s">
        <v>169</v>
      </c>
      <c r="Q5" s="114"/>
      <c r="R5" s="112" t="s">
        <v>170</v>
      </c>
      <c r="S5" s="114"/>
    </row>
    <row r="6" spans="1:19">
      <c r="A6" s="29"/>
      <c r="B6" s="23"/>
      <c r="C6" s="15"/>
      <c r="D6" s="15"/>
      <c r="E6" s="21"/>
      <c r="F6" s="36"/>
      <c r="G6" s="111"/>
      <c r="H6" s="21"/>
      <c r="I6" s="111"/>
      <c r="J6" s="21"/>
      <c r="K6" s="111"/>
      <c r="L6" s="121" t="s">
        <v>171</v>
      </c>
      <c r="M6" s="113"/>
      <c r="N6" s="21"/>
      <c r="O6" s="123"/>
      <c r="P6" s="21"/>
      <c r="Q6" s="111"/>
      <c r="R6" s="21"/>
      <c r="S6" s="111"/>
    </row>
    <row r="7" spans="1:19" ht="13.5">
      <c r="A7" s="29"/>
      <c r="B7" s="24"/>
      <c r="C7" s="25"/>
      <c r="D7" s="25"/>
      <c r="E7" s="115"/>
      <c r="F7" s="25"/>
      <c r="G7" s="26"/>
      <c r="H7" s="24"/>
      <c r="I7" s="119"/>
      <c r="J7" s="120"/>
      <c r="K7" s="118"/>
      <c r="L7" s="80"/>
      <c r="M7" s="117"/>
      <c r="N7" s="120"/>
      <c r="O7" s="118"/>
      <c r="P7" s="120"/>
      <c r="Q7" s="118"/>
      <c r="R7" s="120"/>
      <c r="S7" s="118"/>
    </row>
    <row r="8" spans="1:19">
      <c r="A8" s="30"/>
      <c r="B8" s="108" t="s">
        <v>110</v>
      </c>
      <c r="C8" s="108" t="s">
        <v>116</v>
      </c>
      <c r="D8" s="109" t="s">
        <v>117</v>
      </c>
      <c r="E8" s="108" t="s">
        <v>110</v>
      </c>
      <c r="F8" s="108" t="s">
        <v>116</v>
      </c>
      <c r="G8" s="109" t="s">
        <v>117</v>
      </c>
      <c r="H8" s="108" t="s">
        <v>110</v>
      </c>
      <c r="I8" s="109" t="s">
        <v>117</v>
      </c>
      <c r="J8" s="108" t="s">
        <v>110</v>
      </c>
      <c r="K8" s="108" t="s">
        <v>117</v>
      </c>
      <c r="L8" s="108" t="s">
        <v>110</v>
      </c>
      <c r="M8" s="108" t="s">
        <v>117</v>
      </c>
      <c r="N8" s="108" t="s">
        <v>110</v>
      </c>
      <c r="O8" s="108" t="s">
        <v>117</v>
      </c>
      <c r="P8" s="108" t="s">
        <v>110</v>
      </c>
      <c r="Q8" s="108" t="s">
        <v>117</v>
      </c>
      <c r="R8" s="109" t="s">
        <v>110</v>
      </c>
      <c r="S8" s="109" t="s">
        <v>117</v>
      </c>
    </row>
    <row r="9" spans="1:19">
      <c r="A9" s="69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</row>
    <row r="10" spans="1:19">
      <c r="A10" s="96" t="s">
        <v>44</v>
      </c>
      <c r="B10" s="1">
        <v>1772279</v>
      </c>
      <c r="C10" s="1">
        <v>941307</v>
      </c>
      <c r="D10" s="1">
        <v>830972</v>
      </c>
      <c r="E10" s="1">
        <v>365484</v>
      </c>
      <c r="F10" s="1">
        <v>199739</v>
      </c>
      <c r="G10" s="1">
        <v>165745</v>
      </c>
      <c r="H10" s="1">
        <v>764758</v>
      </c>
      <c r="I10" s="1">
        <v>338354</v>
      </c>
      <c r="J10" s="1">
        <v>854711</v>
      </c>
      <c r="K10" s="1">
        <v>408932</v>
      </c>
      <c r="L10" s="1">
        <v>151239</v>
      </c>
      <c r="M10" s="1">
        <v>72690</v>
      </c>
      <c r="N10" s="1">
        <v>35928</v>
      </c>
      <c r="O10" s="1">
        <v>28252</v>
      </c>
      <c r="P10" s="1">
        <v>113508</v>
      </c>
      <c r="Q10" s="1">
        <v>54692</v>
      </c>
      <c r="R10" s="1">
        <v>3374</v>
      </c>
      <c r="S10" s="1">
        <v>742</v>
      </c>
    </row>
    <row r="11" spans="1:19">
      <c r="A11" s="96" t="s">
        <v>45</v>
      </c>
      <c r="B11" s="1">
        <v>1540160</v>
      </c>
      <c r="C11" s="1">
        <v>833497</v>
      </c>
      <c r="D11" s="1">
        <v>706663</v>
      </c>
      <c r="E11" s="1">
        <v>336094</v>
      </c>
      <c r="F11" s="1">
        <v>184618</v>
      </c>
      <c r="G11" s="1">
        <v>151476</v>
      </c>
      <c r="H11" s="1">
        <v>672666</v>
      </c>
      <c r="I11" s="1">
        <v>294985</v>
      </c>
      <c r="J11" s="1">
        <v>733912</v>
      </c>
      <c r="K11" s="1">
        <v>338392</v>
      </c>
      <c r="L11" s="1">
        <v>106788</v>
      </c>
      <c r="M11" s="1">
        <v>43835</v>
      </c>
      <c r="N11" s="1">
        <v>33117</v>
      </c>
      <c r="O11" s="1">
        <v>25890</v>
      </c>
      <c r="P11" s="1">
        <v>98592</v>
      </c>
      <c r="Q11" s="1">
        <v>46862</v>
      </c>
      <c r="R11" s="1">
        <v>1873</v>
      </c>
      <c r="S11" s="1">
        <v>534</v>
      </c>
    </row>
    <row r="12" spans="1:19">
      <c r="A12" s="96" t="s">
        <v>46</v>
      </c>
      <c r="B12" s="1">
        <v>1147185</v>
      </c>
      <c r="C12" s="1">
        <v>633492</v>
      </c>
      <c r="D12" s="1">
        <v>513693</v>
      </c>
      <c r="E12" s="1">
        <v>231671</v>
      </c>
      <c r="F12" s="1">
        <v>129501</v>
      </c>
      <c r="G12" s="1">
        <v>102170</v>
      </c>
      <c r="H12" s="1">
        <v>526270</v>
      </c>
      <c r="I12" s="1">
        <v>229321</v>
      </c>
      <c r="J12" s="1">
        <v>510312</v>
      </c>
      <c r="K12" s="1">
        <v>225320</v>
      </c>
      <c r="L12" s="1">
        <v>78890</v>
      </c>
      <c r="M12" s="1">
        <v>29310</v>
      </c>
      <c r="N12" s="1">
        <v>27141</v>
      </c>
      <c r="O12" s="1">
        <v>20788</v>
      </c>
      <c r="P12" s="1">
        <v>81745</v>
      </c>
      <c r="Q12" s="1">
        <v>37771</v>
      </c>
      <c r="R12" s="1">
        <v>1717</v>
      </c>
      <c r="S12" s="1">
        <v>493</v>
      </c>
    </row>
    <row r="13" spans="1:19">
      <c r="A13" s="96" t="s">
        <v>47</v>
      </c>
      <c r="B13" s="1">
        <v>1143398</v>
      </c>
      <c r="C13" s="1">
        <v>631513</v>
      </c>
      <c r="D13" s="1">
        <v>511885</v>
      </c>
      <c r="E13" s="1">
        <v>230712</v>
      </c>
      <c r="F13" s="1">
        <v>128981</v>
      </c>
      <c r="G13" s="1">
        <v>101731</v>
      </c>
      <c r="H13" s="1">
        <v>524471</v>
      </c>
      <c r="I13" s="1">
        <v>228438</v>
      </c>
      <c r="J13" s="1">
        <v>508682</v>
      </c>
      <c r="K13" s="1">
        <v>224569</v>
      </c>
      <c r="L13" s="1">
        <v>78211</v>
      </c>
      <c r="M13" s="1">
        <v>29008</v>
      </c>
      <c r="N13" s="1">
        <v>27068</v>
      </c>
      <c r="O13" s="1">
        <v>20746</v>
      </c>
      <c r="P13" s="1">
        <v>81467</v>
      </c>
      <c r="Q13" s="1">
        <v>37641</v>
      </c>
      <c r="R13" s="1">
        <v>1710</v>
      </c>
      <c r="S13" s="1">
        <v>491</v>
      </c>
    </row>
    <row r="14" spans="1:19">
      <c r="A14" s="97" t="s">
        <v>48</v>
      </c>
      <c r="B14" s="266">
        <v>11064</v>
      </c>
      <c r="C14" s="266">
        <v>5906</v>
      </c>
      <c r="D14" s="266">
        <v>5158</v>
      </c>
      <c r="E14" s="266">
        <v>1415</v>
      </c>
      <c r="F14" s="266">
        <v>769</v>
      </c>
      <c r="G14" s="266">
        <v>646</v>
      </c>
      <c r="H14" s="266">
        <v>5230</v>
      </c>
      <c r="I14" s="266">
        <v>2387</v>
      </c>
      <c r="J14" s="266">
        <v>4698</v>
      </c>
      <c r="K14" s="266">
        <v>2175</v>
      </c>
      <c r="L14" s="266">
        <v>926</v>
      </c>
      <c r="M14" s="266">
        <v>402</v>
      </c>
      <c r="N14" s="266">
        <v>257</v>
      </c>
      <c r="O14" s="266">
        <v>183</v>
      </c>
      <c r="P14" s="266">
        <v>840</v>
      </c>
      <c r="Q14" s="266">
        <v>396</v>
      </c>
      <c r="R14" s="266">
        <v>39</v>
      </c>
      <c r="S14" s="266">
        <v>17</v>
      </c>
    </row>
    <row r="15" spans="1:19">
      <c r="A15" s="98" t="s">
        <v>49</v>
      </c>
      <c r="B15" s="266">
        <v>3494</v>
      </c>
      <c r="C15" s="266">
        <v>1271</v>
      </c>
      <c r="D15" s="266">
        <v>2223</v>
      </c>
      <c r="E15" s="266">
        <v>182</v>
      </c>
      <c r="F15" s="266">
        <v>82</v>
      </c>
      <c r="G15" s="266">
        <v>100</v>
      </c>
      <c r="H15" s="266">
        <v>1493</v>
      </c>
      <c r="I15" s="266">
        <v>847</v>
      </c>
      <c r="J15" s="266">
        <v>1665</v>
      </c>
      <c r="K15" s="266">
        <v>1108</v>
      </c>
      <c r="L15" s="266">
        <v>421</v>
      </c>
      <c r="M15" s="266">
        <v>378</v>
      </c>
      <c r="N15" s="266">
        <v>54</v>
      </c>
      <c r="O15" s="266">
        <v>49</v>
      </c>
      <c r="P15" s="266">
        <v>272</v>
      </c>
      <c r="Q15" s="266">
        <v>215</v>
      </c>
      <c r="R15" s="266">
        <v>10</v>
      </c>
      <c r="S15" s="266">
        <v>4</v>
      </c>
    </row>
    <row r="16" spans="1:19">
      <c r="A16" s="97" t="s">
        <v>50</v>
      </c>
      <c r="B16" s="266">
        <v>4532</v>
      </c>
      <c r="C16" s="266">
        <v>2311</v>
      </c>
      <c r="D16" s="266">
        <v>2221</v>
      </c>
      <c r="E16" s="266">
        <v>519</v>
      </c>
      <c r="F16" s="266">
        <v>266</v>
      </c>
      <c r="G16" s="266">
        <v>253</v>
      </c>
      <c r="H16" s="266">
        <v>1951</v>
      </c>
      <c r="I16" s="266">
        <v>926</v>
      </c>
      <c r="J16" s="266">
        <v>2196</v>
      </c>
      <c r="K16" s="266">
        <v>1094</v>
      </c>
      <c r="L16" s="266">
        <v>578</v>
      </c>
      <c r="M16" s="266">
        <v>340</v>
      </c>
      <c r="N16" s="266">
        <v>88</v>
      </c>
      <c r="O16" s="266">
        <v>61</v>
      </c>
      <c r="P16" s="266">
        <v>276</v>
      </c>
      <c r="Q16" s="266">
        <v>132</v>
      </c>
      <c r="R16" s="266">
        <v>21</v>
      </c>
      <c r="S16" s="266">
        <v>8</v>
      </c>
    </row>
    <row r="17" spans="1:19">
      <c r="A17" s="97" t="s">
        <v>51</v>
      </c>
      <c r="B17" s="266">
        <v>276828</v>
      </c>
      <c r="C17" s="266">
        <v>154112</v>
      </c>
      <c r="D17" s="266">
        <v>122716</v>
      </c>
      <c r="E17" s="266">
        <v>25997</v>
      </c>
      <c r="F17" s="266">
        <v>13871</v>
      </c>
      <c r="G17" s="266">
        <v>12126</v>
      </c>
      <c r="H17" s="266">
        <v>150179</v>
      </c>
      <c r="I17" s="266">
        <v>67007</v>
      </c>
      <c r="J17" s="266">
        <v>100393</v>
      </c>
      <c r="K17" s="266">
        <v>43092</v>
      </c>
      <c r="L17" s="266">
        <v>18888</v>
      </c>
      <c r="M17" s="266">
        <v>8298</v>
      </c>
      <c r="N17" s="266">
        <v>4273</v>
      </c>
      <c r="O17" s="266">
        <v>3015</v>
      </c>
      <c r="P17" s="266">
        <v>21308</v>
      </c>
      <c r="Q17" s="266">
        <v>9370</v>
      </c>
      <c r="R17" s="266">
        <v>675</v>
      </c>
      <c r="S17" s="266">
        <v>232</v>
      </c>
    </row>
    <row r="18" spans="1:19">
      <c r="A18" s="97" t="s">
        <v>52</v>
      </c>
      <c r="B18" s="266">
        <v>3470</v>
      </c>
      <c r="C18" s="266">
        <v>1410</v>
      </c>
      <c r="D18" s="266">
        <v>2060</v>
      </c>
      <c r="E18" s="266">
        <v>378</v>
      </c>
      <c r="F18" s="266">
        <v>193</v>
      </c>
      <c r="G18" s="266">
        <v>185</v>
      </c>
      <c r="H18" s="266">
        <v>1740</v>
      </c>
      <c r="I18" s="266">
        <v>1023</v>
      </c>
      <c r="J18" s="266">
        <v>1481</v>
      </c>
      <c r="K18" s="266">
        <v>867</v>
      </c>
      <c r="L18" s="266">
        <v>266</v>
      </c>
      <c r="M18" s="266">
        <v>199</v>
      </c>
      <c r="N18" s="266">
        <v>42</v>
      </c>
      <c r="O18" s="266">
        <v>31</v>
      </c>
      <c r="P18" s="266">
        <v>204</v>
      </c>
      <c r="Q18" s="266">
        <v>138</v>
      </c>
      <c r="R18" s="266">
        <v>3</v>
      </c>
      <c r="S18" s="266">
        <v>1</v>
      </c>
    </row>
    <row r="19" spans="1:19">
      <c r="A19" s="97" t="s">
        <v>53</v>
      </c>
      <c r="B19" s="266">
        <v>99456</v>
      </c>
      <c r="C19" s="266">
        <v>54072</v>
      </c>
      <c r="D19" s="266">
        <v>45384</v>
      </c>
      <c r="E19" s="266">
        <v>12264</v>
      </c>
      <c r="F19" s="266">
        <v>6393</v>
      </c>
      <c r="G19" s="266">
        <v>5871</v>
      </c>
      <c r="H19" s="266">
        <v>53347</v>
      </c>
      <c r="I19" s="266">
        <v>24305</v>
      </c>
      <c r="J19" s="266">
        <v>35606</v>
      </c>
      <c r="K19" s="266">
        <v>15748</v>
      </c>
      <c r="L19" s="266">
        <v>8680</v>
      </c>
      <c r="M19" s="266">
        <v>3175</v>
      </c>
      <c r="N19" s="266">
        <v>1917</v>
      </c>
      <c r="O19" s="266">
        <v>1470</v>
      </c>
      <c r="P19" s="266">
        <v>8310</v>
      </c>
      <c r="Q19" s="266">
        <v>3795</v>
      </c>
      <c r="R19" s="266">
        <v>276</v>
      </c>
      <c r="S19" s="266">
        <v>66</v>
      </c>
    </row>
    <row r="20" spans="1:19">
      <c r="A20" s="97" t="s">
        <v>54</v>
      </c>
      <c r="B20" s="266">
        <v>7420</v>
      </c>
      <c r="C20" s="266">
        <v>4274</v>
      </c>
      <c r="D20" s="266">
        <v>3146</v>
      </c>
      <c r="E20" s="266">
        <v>1301</v>
      </c>
      <c r="F20" s="266">
        <v>834</v>
      </c>
      <c r="G20" s="266">
        <v>467</v>
      </c>
      <c r="H20" s="266">
        <v>3353</v>
      </c>
      <c r="I20" s="266">
        <v>1351</v>
      </c>
      <c r="J20" s="266">
        <v>3389</v>
      </c>
      <c r="K20" s="266">
        <v>1438</v>
      </c>
      <c r="L20" s="266">
        <v>514</v>
      </c>
      <c r="M20" s="266">
        <v>139</v>
      </c>
      <c r="N20" s="266">
        <v>219</v>
      </c>
      <c r="O20" s="266">
        <v>177</v>
      </c>
      <c r="P20" s="266">
        <v>450</v>
      </c>
      <c r="Q20" s="266">
        <v>179</v>
      </c>
      <c r="R20" s="266">
        <v>9</v>
      </c>
      <c r="S20" s="266">
        <v>1</v>
      </c>
    </row>
    <row r="21" spans="1:19">
      <c r="A21" s="97" t="s">
        <v>55</v>
      </c>
      <c r="B21" s="266">
        <v>38565</v>
      </c>
      <c r="C21" s="266">
        <v>22182</v>
      </c>
      <c r="D21" s="266">
        <v>16383</v>
      </c>
      <c r="E21" s="266">
        <v>3974</v>
      </c>
      <c r="F21" s="266">
        <v>2141</v>
      </c>
      <c r="G21" s="266">
        <v>1833</v>
      </c>
      <c r="H21" s="266">
        <v>17855</v>
      </c>
      <c r="I21" s="266">
        <v>7881</v>
      </c>
      <c r="J21" s="266">
        <v>17928</v>
      </c>
      <c r="K21" s="266">
        <v>7259</v>
      </c>
      <c r="L21" s="266">
        <v>2458</v>
      </c>
      <c r="M21" s="266">
        <v>754</v>
      </c>
      <c r="N21" s="266">
        <v>537</v>
      </c>
      <c r="O21" s="266">
        <v>376</v>
      </c>
      <c r="P21" s="266">
        <v>2144</v>
      </c>
      <c r="Q21" s="266">
        <v>841</v>
      </c>
      <c r="R21" s="266">
        <v>101</v>
      </c>
      <c r="S21" s="266">
        <v>26</v>
      </c>
    </row>
    <row r="22" spans="1:19">
      <c r="A22" s="97" t="s">
        <v>56</v>
      </c>
      <c r="B22" s="266">
        <v>3175</v>
      </c>
      <c r="C22" s="266">
        <v>1792</v>
      </c>
      <c r="D22" s="266">
        <v>1383</v>
      </c>
      <c r="E22" s="266">
        <v>329</v>
      </c>
      <c r="F22" s="266">
        <v>182</v>
      </c>
      <c r="G22" s="266">
        <v>147</v>
      </c>
      <c r="H22" s="266">
        <v>1676</v>
      </c>
      <c r="I22" s="266">
        <v>720</v>
      </c>
      <c r="J22" s="266">
        <v>1358</v>
      </c>
      <c r="K22" s="266">
        <v>601</v>
      </c>
      <c r="L22" s="266">
        <v>229</v>
      </c>
      <c r="M22" s="266">
        <v>98</v>
      </c>
      <c r="N22" s="266">
        <v>14</v>
      </c>
      <c r="O22" s="266">
        <v>10</v>
      </c>
      <c r="P22" s="266">
        <v>122</v>
      </c>
      <c r="Q22" s="266">
        <v>51</v>
      </c>
      <c r="R22" s="266">
        <v>5</v>
      </c>
      <c r="S22" s="266">
        <v>1</v>
      </c>
    </row>
    <row r="23" spans="1:19">
      <c r="A23" s="97" t="s">
        <v>57</v>
      </c>
      <c r="B23" s="266">
        <v>290546</v>
      </c>
      <c r="C23" s="266">
        <v>168369</v>
      </c>
      <c r="D23" s="266">
        <v>122177</v>
      </c>
      <c r="E23" s="266">
        <v>105847</v>
      </c>
      <c r="F23" s="266">
        <v>61784</v>
      </c>
      <c r="G23" s="266">
        <v>44063</v>
      </c>
      <c r="H23" s="266">
        <v>108209</v>
      </c>
      <c r="I23" s="266">
        <v>42376</v>
      </c>
      <c r="J23" s="266">
        <v>147411</v>
      </c>
      <c r="K23" s="266">
        <v>60317</v>
      </c>
      <c r="L23" s="266">
        <v>23360</v>
      </c>
      <c r="M23" s="266">
        <v>4403</v>
      </c>
      <c r="N23" s="266">
        <v>13921</v>
      </c>
      <c r="O23" s="266">
        <v>10971</v>
      </c>
      <c r="P23" s="266">
        <v>20812</v>
      </c>
      <c r="Q23" s="266">
        <v>8463</v>
      </c>
      <c r="R23" s="266">
        <v>193</v>
      </c>
      <c r="S23" s="266">
        <v>50</v>
      </c>
    </row>
    <row r="24" spans="1:19">
      <c r="A24" s="97" t="s">
        <v>58</v>
      </c>
      <c r="B24" s="266">
        <v>1322</v>
      </c>
      <c r="C24" s="266">
        <v>772</v>
      </c>
      <c r="D24" s="266">
        <v>550</v>
      </c>
      <c r="E24" s="266">
        <v>132</v>
      </c>
      <c r="F24" s="266">
        <v>80</v>
      </c>
      <c r="G24" s="266">
        <v>52</v>
      </c>
      <c r="H24" s="266">
        <v>860</v>
      </c>
      <c r="I24" s="266">
        <v>359</v>
      </c>
      <c r="J24" s="266">
        <v>389</v>
      </c>
      <c r="K24" s="266">
        <v>161</v>
      </c>
      <c r="L24" s="266">
        <v>140</v>
      </c>
      <c r="M24" s="266">
        <v>46</v>
      </c>
      <c r="N24" s="266">
        <v>17</v>
      </c>
      <c r="O24" s="266">
        <v>11</v>
      </c>
      <c r="P24" s="266">
        <v>56</v>
      </c>
      <c r="Q24" s="266">
        <v>19</v>
      </c>
      <c r="R24" s="266">
        <v>0</v>
      </c>
      <c r="S24" s="266">
        <v>0</v>
      </c>
    </row>
    <row r="25" spans="1:19">
      <c r="A25" s="98" t="s">
        <v>59</v>
      </c>
      <c r="B25" s="266">
        <v>151</v>
      </c>
      <c r="C25" s="266">
        <v>71</v>
      </c>
      <c r="D25" s="266">
        <v>80</v>
      </c>
      <c r="E25" s="266">
        <v>6</v>
      </c>
      <c r="F25" s="266">
        <v>3</v>
      </c>
      <c r="G25" s="266">
        <v>3</v>
      </c>
      <c r="H25" s="266">
        <v>66</v>
      </c>
      <c r="I25" s="266">
        <v>38</v>
      </c>
      <c r="J25" s="266">
        <v>79</v>
      </c>
      <c r="K25" s="266">
        <v>36</v>
      </c>
      <c r="L25" s="266">
        <v>15</v>
      </c>
      <c r="M25" s="266">
        <v>7</v>
      </c>
      <c r="N25" s="266">
        <v>1</v>
      </c>
      <c r="O25" s="266">
        <v>1</v>
      </c>
      <c r="P25" s="266">
        <v>5</v>
      </c>
      <c r="Q25" s="266">
        <v>5</v>
      </c>
      <c r="R25" s="266">
        <v>0</v>
      </c>
      <c r="S25" s="266">
        <v>0</v>
      </c>
    </row>
    <row r="26" spans="1:19">
      <c r="A26" s="97" t="s">
        <v>60</v>
      </c>
      <c r="B26" s="266">
        <v>19408</v>
      </c>
      <c r="C26" s="266">
        <v>10715</v>
      </c>
      <c r="D26" s="266">
        <v>8693</v>
      </c>
      <c r="E26" s="266">
        <v>2791</v>
      </c>
      <c r="F26" s="266">
        <v>1490</v>
      </c>
      <c r="G26" s="266">
        <v>1301</v>
      </c>
      <c r="H26" s="266">
        <v>8359</v>
      </c>
      <c r="I26" s="266">
        <v>3839</v>
      </c>
      <c r="J26" s="266">
        <v>9221</v>
      </c>
      <c r="K26" s="266">
        <v>3905</v>
      </c>
      <c r="L26" s="266">
        <v>1976</v>
      </c>
      <c r="M26" s="266">
        <v>693</v>
      </c>
      <c r="N26" s="266">
        <v>454</v>
      </c>
      <c r="O26" s="266">
        <v>339</v>
      </c>
      <c r="P26" s="266">
        <v>1314</v>
      </c>
      <c r="Q26" s="266">
        <v>597</v>
      </c>
      <c r="R26" s="266">
        <v>60</v>
      </c>
      <c r="S26" s="266">
        <v>13</v>
      </c>
    </row>
    <row r="27" spans="1:19">
      <c r="A27" s="97" t="s">
        <v>61</v>
      </c>
      <c r="B27" s="266">
        <v>38198</v>
      </c>
      <c r="C27" s="266">
        <v>20727</v>
      </c>
      <c r="D27" s="266">
        <v>17471</v>
      </c>
      <c r="E27" s="266">
        <v>5457</v>
      </c>
      <c r="F27" s="266">
        <v>3021</v>
      </c>
      <c r="G27" s="266">
        <v>2436</v>
      </c>
      <c r="H27" s="266">
        <v>16033</v>
      </c>
      <c r="I27" s="266">
        <v>7595</v>
      </c>
      <c r="J27" s="266">
        <v>16690</v>
      </c>
      <c r="K27" s="266">
        <v>7229</v>
      </c>
      <c r="L27" s="266">
        <v>6400</v>
      </c>
      <c r="M27" s="266">
        <v>2438</v>
      </c>
      <c r="N27" s="266">
        <v>1175</v>
      </c>
      <c r="O27" s="266">
        <v>793</v>
      </c>
      <c r="P27" s="266">
        <v>4242</v>
      </c>
      <c r="Q27" s="266">
        <v>1836</v>
      </c>
      <c r="R27" s="266">
        <v>58</v>
      </c>
      <c r="S27" s="266">
        <v>18</v>
      </c>
    </row>
    <row r="28" spans="1:19">
      <c r="A28" s="97" t="s">
        <v>164</v>
      </c>
      <c r="B28" s="266">
        <v>13947</v>
      </c>
      <c r="C28" s="266">
        <v>6312</v>
      </c>
      <c r="D28" s="266">
        <v>7635</v>
      </c>
      <c r="E28" s="266">
        <v>997</v>
      </c>
      <c r="F28" s="266">
        <v>514</v>
      </c>
      <c r="G28" s="266">
        <v>483</v>
      </c>
      <c r="H28" s="266">
        <v>6125</v>
      </c>
      <c r="I28" s="266">
        <v>3050</v>
      </c>
      <c r="J28" s="266">
        <v>6760</v>
      </c>
      <c r="K28" s="266">
        <v>3815</v>
      </c>
      <c r="L28" s="266">
        <v>1139</v>
      </c>
      <c r="M28" s="266">
        <v>1009</v>
      </c>
      <c r="N28" s="266">
        <v>169</v>
      </c>
      <c r="O28" s="266">
        <v>149</v>
      </c>
      <c r="P28" s="266">
        <v>873</v>
      </c>
      <c r="Q28" s="266">
        <v>619</v>
      </c>
      <c r="R28" s="266">
        <v>20</v>
      </c>
      <c r="S28" s="266">
        <v>2</v>
      </c>
    </row>
    <row r="29" spans="1:19">
      <c r="A29" s="98" t="s">
        <v>63</v>
      </c>
      <c r="B29" s="266">
        <v>224171</v>
      </c>
      <c r="C29" s="266">
        <v>123569</v>
      </c>
      <c r="D29" s="266">
        <v>100602</v>
      </c>
      <c r="E29" s="266">
        <v>44703</v>
      </c>
      <c r="F29" s="266">
        <v>23443</v>
      </c>
      <c r="G29" s="266">
        <v>21260</v>
      </c>
      <c r="H29" s="266">
        <v>99903</v>
      </c>
      <c r="I29" s="266">
        <v>42524</v>
      </c>
      <c r="J29" s="266">
        <v>111129</v>
      </c>
      <c r="K29" s="266">
        <v>50911</v>
      </c>
      <c r="L29" s="266">
        <v>3233</v>
      </c>
      <c r="M29" s="266">
        <v>1320</v>
      </c>
      <c r="N29" s="266">
        <v>1453</v>
      </c>
      <c r="O29" s="266">
        <v>1101</v>
      </c>
      <c r="P29" s="266">
        <v>11622</v>
      </c>
      <c r="Q29" s="266">
        <v>6048</v>
      </c>
      <c r="R29" s="266">
        <v>64</v>
      </c>
      <c r="S29" s="266">
        <v>18</v>
      </c>
    </row>
    <row r="30" spans="1:19">
      <c r="A30" s="98" t="s">
        <v>64</v>
      </c>
      <c r="B30" s="266">
        <v>7044</v>
      </c>
      <c r="C30" s="266">
        <v>2341</v>
      </c>
      <c r="D30" s="266">
        <v>4703</v>
      </c>
      <c r="E30" s="266">
        <v>340</v>
      </c>
      <c r="F30" s="266">
        <v>186</v>
      </c>
      <c r="G30" s="266">
        <v>154</v>
      </c>
      <c r="H30" s="266">
        <v>2933</v>
      </c>
      <c r="I30" s="266">
        <v>1686</v>
      </c>
      <c r="J30" s="266">
        <v>3435</v>
      </c>
      <c r="K30" s="266">
        <v>2467</v>
      </c>
      <c r="L30" s="266">
        <v>989</v>
      </c>
      <c r="M30" s="266">
        <v>874</v>
      </c>
      <c r="N30" s="266">
        <v>122</v>
      </c>
      <c r="O30" s="266">
        <v>107</v>
      </c>
      <c r="P30" s="266">
        <v>533</v>
      </c>
      <c r="Q30" s="266">
        <v>440</v>
      </c>
      <c r="R30" s="266">
        <v>21</v>
      </c>
      <c r="S30" s="266">
        <v>3</v>
      </c>
    </row>
    <row r="31" spans="1:19">
      <c r="A31" s="97" t="s">
        <v>65</v>
      </c>
      <c r="B31" s="266">
        <v>7640</v>
      </c>
      <c r="C31" s="266">
        <v>3889</v>
      </c>
      <c r="D31" s="266">
        <v>3751</v>
      </c>
      <c r="E31" s="266">
        <v>901</v>
      </c>
      <c r="F31" s="266">
        <v>465</v>
      </c>
      <c r="G31" s="266">
        <v>436</v>
      </c>
      <c r="H31" s="266">
        <v>3785</v>
      </c>
      <c r="I31" s="266">
        <v>1834</v>
      </c>
      <c r="J31" s="266">
        <v>3280</v>
      </c>
      <c r="K31" s="266">
        <v>1615</v>
      </c>
      <c r="L31" s="266">
        <v>566</v>
      </c>
      <c r="M31" s="266">
        <v>300</v>
      </c>
      <c r="N31" s="266">
        <v>119</v>
      </c>
      <c r="O31" s="266">
        <v>80</v>
      </c>
      <c r="P31" s="266">
        <v>446</v>
      </c>
      <c r="Q31" s="266">
        <v>221</v>
      </c>
      <c r="R31" s="266">
        <v>10</v>
      </c>
      <c r="S31" s="266">
        <v>1</v>
      </c>
    </row>
    <row r="32" spans="1:19">
      <c r="A32" s="97" t="s">
        <v>66</v>
      </c>
      <c r="B32" s="266">
        <v>66011</v>
      </c>
      <c r="C32" s="266">
        <v>36346</v>
      </c>
      <c r="D32" s="266">
        <v>29665</v>
      </c>
      <c r="E32" s="266">
        <v>21047</v>
      </c>
      <c r="F32" s="266">
        <v>12118</v>
      </c>
      <c r="G32" s="266">
        <v>8929</v>
      </c>
      <c r="H32" s="266">
        <v>28636</v>
      </c>
      <c r="I32" s="266">
        <v>11923</v>
      </c>
      <c r="J32" s="266">
        <v>30580</v>
      </c>
      <c r="K32" s="266">
        <v>13822</v>
      </c>
      <c r="L32" s="266">
        <v>4450</v>
      </c>
      <c r="M32" s="266">
        <v>1549</v>
      </c>
      <c r="N32" s="266">
        <v>1854</v>
      </c>
      <c r="O32" s="266">
        <v>1510</v>
      </c>
      <c r="P32" s="266">
        <v>4856</v>
      </c>
      <c r="Q32" s="266">
        <v>2389</v>
      </c>
      <c r="R32" s="266">
        <v>85</v>
      </c>
      <c r="S32" s="266">
        <v>21</v>
      </c>
    </row>
    <row r="33" spans="1:19">
      <c r="A33" s="98" t="s">
        <v>67</v>
      </c>
      <c r="B33" s="266">
        <v>7947</v>
      </c>
      <c r="C33" s="266">
        <v>3627</v>
      </c>
      <c r="D33" s="266">
        <v>4320</v>
      </c>
      <c r="E33" s="266">
        <v>554</v>
      </c>
      <c r="F33" s="266">
        <v>323</v>
      </c>
      <c r="G33" s="266">
        <v>231</v>
      </c>
      <c r="H33" s="266">
        <v>3784</v>
      </c>
      <c r="I33" s="266">
        <v>1875</v>
      </c>
      <c r="J33" s="266">
        <v>3188</v>
      </c>
      <c r="K33" s="266">
        <v>1826</v>
      </c>
      <c r="L33" s="266">
        <v>724</v>
      </c>
      <c r="M33" s="266">
        <v>596</v>
      </c>
      <c r="N33" s="266">
        <v>122</v>
      </c>
      <c r="O33" s="266">
        <v>101</v>
      </c>
      <c r="P33" s="266">
        <v>830</v>
      </c>
      <c r="Q33" s="266">
        <v>515</v>
      </c>
      <c r="R33" s="266">
        <v>23</v>
      </c>
      <c r="S33" s="266">
        <v>3</v>
      </c>
    </row>
    <row r="34" spans="1:19">
      <c r="A34" s="98" t="s">
        <v>68</v>
      </c>
      <c r="B34" s="266">
        <v>181</v>
      </c>
      <c r="C34" s="266">
        <v>99</v>
      </c>
      <c r="D34" s="266">
        <v>82</v>
      </c>
      <c r="E34" s="266">
        <v>8</v>
      </c>
      <c r="F34" s="266">
        <v>7</v>
      </c>
      <c r="G34" s="266">
        <v>1</v>
      </c>
      <c r="H34" s="266">
        <v>95</v>
      </c>
      <c r="I34" s="266">
        <v>46</v>
      </c>
      <c r="J34" s="266">
        <v>74</v>
      </c>
      <c r="K34" s="266">
        <v>33</v>
      </c>
      <c r="L34" s="266">
        <v>18</v>
      </c>
      <c r="M34" s="266">
        <v>9</v>
      </c>
      <c r="N34" s="266">
        <v>3</v>
      </c>
      <c r="O34" s="266">
        <v>0</v>
      </c>
      <c r="P34" s="266">
        <v>9</v>
      </c>
      <c r="Q34" s="266">
        <v>3</v>
      </c>
      <c r="R34" s="266">
        <v>0</v>
      </c>
      <c r="S34" s="266">
        <v>0</v>
      </c>
    </row>
    <row r="35" spans="1:19">
      <c r="A35" s="98" t="s">
        <v>69</v>
      </c>
      <c r="B35" s="266">
        <v>7615</v>
      </c>
      <c r="C35" s="266">
        <v>2785</v>
      </c>
      <c r="D35" s="266">
        <v>4830</v>
      </c>
      <c r="E35" s="266">
        <v>464</v>
      </c>
      <c r="F35" s="266">
        <v>244</v>
      </c>
      <c r="G35" s="266">
        <v>220</v>
      </c>
      <c r="H35" s="266">
        <v>3871</v>
      </c>
      <c r="I35" s="266">
        <v>2180</v>
      </c>
      <c r="J35" s="266">
        <v>2944</v>
      </c>
      <c r="K35" s="266">
        <v>2039</v>
      </c>
      <c r="L35" s="266">
        <v>901</v>
      </c>
      <c r="M35" s="266">
        <v>831</v>
      </c>
      <c r="N35" s="266">
        <v>69</v>
      </c>
      <c r="O35" s="266">
        <v>63</v>
      </c>
      <c r="P35" s="266">
        <v>721</v>
      </c>
      <c r="Q35" s="266">
        <v>546</v>
      </c>
      <c r="R35" s="266">
        <v>10</v>
      </c>
      <c r="S35" s="266">
        <v>2</v>
      </c>
    </row>
    <row r="36" spans="1:19">
      <c r="A36" s="98" t="s">
        <v>70</v>
      </c>
      <c r="B36" s="266">
        <v>5560</v>
      </c>
      <c r="C36" s="266">
        <v>2317</v>
      </c>
      <c r="D36" s="266">
        <v>3243</v>
      </c>
      <c r="E36" s="266">
        <v>466</v>
      </c>
      <c r="F36" s="266">
        <v>239</v>
      </c>
      <c r="G36" s="266">
        <v>227</v>
      </c>
      <c r="H36" s="266">
        <v>2370</v>
      </c>
      <c r="I36" s="266">
        <v>1213</v>
      </c>
      <c r="J36" s="266">
        <v>2352</v>
      </c>
      <c r="K36" s="266">
        <v>1501</v>
      </c>
      <c r="L36" s="266">
        <v>718</v>
      </c>
      <c r="M36" s="266">
        <v>612</v>
      </c>
      <c r="N36" s="266">
        <v>95</v>
      </c>
      <c r="O36" s="266">
        <v>75</v>
      </c>
      <c r="P36" s="266">
        <v>726</v>
      </c>
      <c r="Q36" s="266">
        <v>451</v>
      </c>
      <c r="R36" s="266">
        <v>17</v>
      </c>
      <c r="S36" s="266">
        <v>3</v>
      </c>
    </row>
    <row r="37" spans="1:19">
      <c r="A37" s="98" t="s">
        <v>71</v>
      </c>
      <c r="B37" s="266">
        <v>2662</v>
      </c>
      <c r="C37" s="266">
        <v>1409</v>
      </c>
      <c r="D37" s="266">
        <v>1253</v>
      </c>
      <c r="E37" s="266">
        <v>496</v>
      </c>
      <c r="F37" s="266">
        <v>273</v>
      </c>
      <c r="G37" s="266">
        <v>223</v>
      </c>
      <c r="H37" s="266">
        <v>1120</v>
      </c>
      <c r="I37" s="266">
        <v>488</v>
      </c>
      <c r="J37" s="266">
        <v>1212</v>
      </c>
      <c r="K37" s="266">
        <v>561</v>
      </c>
      <c r="L37" s="266">
        <v>163</v>
      </c>
      <c r="M37" s="266">
        <v>92</v>
      </c>
      <c r="N37" s="266">
        <v>70</v>
      </c>
      <c r="O37" s="266">
        <v>51</v>
      </c>
      <c r="P37" s="266">
        <v>259</v>
      </c>
      <c r="Q37" s="266">
        <v>153</v>
      </c>
      <c r="R37" s="266">
        <v>1</v>
      </c>
      <c r="S37" s="266">
        <v>0</v>
      </c>
    </row>
    <row r="38" spans="1:19">
      <c r="A38" s="98" t="s">
        <v>72</v>
      </c>
      <c r="B38" s="266">
        <v>458</v>
      </c>
      <c r="C38" s="266">
        <v>134</v>
      </c>
      <c r="D38" s="266">
        <v>324</v>
      </c>
      <c r="E38" s="266">
        <v>16</v>
      </c>
      <c r="F38" s="266">
        <v>8</v>
      </c>
      <c r="G38" s="266">
        <v>8</v>
      </c>
      <c r="H38" s="266">
        <v>250</v>
      </c>
      <c r="I38" s="266">
        <v>164</v>
      </c>
      <c r="J38" s="266">
        <v>172</v>
      </c>
      <c r="K38" s="266">
        <v>128</v>
      </c>
      <c r="L38" s="266">
        <v>60</v>
      </c>
      <c r="M38" s="266">
        <v>59</v>
      </c>
      <c r="N38" s="266">
        <v>0</v>
      </c>
      <c r="O38" s="266">
        <v>0</v>
      </c>
      <c r="P38" s="266">
        <v>35</v>
      </c>
      <c r="Q38" s="266">
        <v>32</v>
      </c>
      <c r="R38" s="266">
        <v>1</v>
      </c>
      <c r="S38" s="266">
        <v>0</v>
      </c>
    </row>
    <row r="39" spans="1:19">
      <c r="A39" s="98" t="s">
        <v>73</v>
      </c>
      <c r="B39" s="266">
        <v>1446</v>
      </c>
      <c r="C39" s="266">
        <v>369</v>
      </c>
      <c r="D39" s="266">
        <v>1077</v>
      </c>
      <c r="E39" s="266">
        <v>78</v>
      </c>
      <c r="F39" s="266">
        <v>32</v>
      </c>
      <c r="G39" s="266">
        <v>46</v>
      </c>
      <c r="H39" s="266">
        <v>717</v>
      </c>
      <c r="I39" s="266">
        <v>464</v>
      </c>
      <c r="J39" s="266">
        <v>583</v>
      </c>
      <c r="K39" s="266">
        <v>480</v>
      </c>
      <c r="L39" s="266">
        <v>254</v>
      </c>
      <c r="M39" s="266">
        <v>248</v>
      </c>
      <c r="N39" s="266">
        <v>13</v>
      </c>
      <c r="O39" s="266">
        <v>13</v>
      </c>
      <c r="P39" s="266">
        <v>129</v>
      </c>
      <c r="Q39" s="266">
        <v>119</v>
      </c>
      <c r="R39" s="266">
        <v>4</v>
      </c>
      <c r="S39" s="266">
        <v>1</v>
      </c>
    </row>
    <row r="40" spans="1:19">
      <c r="A40" s="98" t="s">
        <v>74</v>
      </c>
      <c r="B40" s="266">
        <v>1087</v>
      </c>
      <c r="C40" s="266">
        <v>332</v>
      </c>
      <c r="D40" s="266">
        <v>755</v>
      </c>
      <c r="E40" s="266">
        <v>50</v>
      </c>
      <c r="F40" s="266">
        <v>20</v>
      </c>
      <c r="G40" s="266">
        <v>30</v>
      </c>
      <c r="H40" s="266">
        <v>531</v>
      </c>
      <c r="I40" s="266">
        <v>337</v>
      </c>
      <c r="J40" s="266">
        <v>469</v>
      </c>
      <c r="K40" s="266">
        <v>341</v>
      </c>
      <c r="L40" s="266">
        <v>145</v>
      </c>
      <c r="M40" s="266">
        <v>139</v>
      </c>
      <c r="N40" s="266">
        <v>10</v>
      </c>
      <c r="O40" s="266">
        <v>9</v>
      </c>
      <c r="P40" s="266">
        <v>73</v>
      </c>
      <c r="Q40" s="266">
        <v>68</v>
      </c>
      <c r="R40" s="266">
        <v>4</v>
      </c>
      <c r="S40" s="266">
        <v>0</v>
      </c>
    </row>
    <row r="41" spans="1:19">
      <c r="A41" s="96" t="s">
        <v>75</v>
      </c>
      <c r="B41" s="1">
        <f>SUM(B42:B44)</f>
        <v>3787</v>
      </c>
      <c r="C41" s="1">
        <f t="shared" ref="C41:I41" si="0">SUM(C42:C44)</f>
        <v>1979</v>
      </c>
      <c r="D41" s="1">
        <f t="shared" si="0"/>
        <v>1808</v>
      </c>
      <c r="E41" s="1">
        <f t="shared" si="0"/>
        <v>959</v>
      </c>
      <c r="F41" s="1">
        <f t="shared" si="0"/>
        <v>520</v>
      </c>
      <c r="G41" s="1">
        <f t="shared" si="0"/>
        <v>439</v>
      </c>
      <c r="H41" s="1">
        <f t="shared" si="0"/>
        <v>1799</v>
      </c>
      <c r="I41" s="1">
        <f t="shared" si="0"/>
        <v>883</v>
      </c>
      <c r="J41" s="1">
        <f>SUM(J42:J44)</f>
        <v>1630</v>
      </c>
      <c r="K41" s="1">
        <f>SUM(K42:K44)</f>
        <v>751</v>
      </c>
      <c r="L41" s="1">
        <f t="shared" ref="L41:S41" si="1">SUM(L42:L44)</f>
        <v>679</v>
      </c>
      <c r="M41" s="1">
        <f t="shared" si="1"/>
        <v>302</v>
      </c>
      <c r="N41" s="1">
        <f t="shared" si="1"/>
        <v>73</v>
      </c>
      <c r="O41" s="1">
        <f t="shared" si="1"/>
        <v>42</v>
      </c>
      <c r="P41" s="1">
        <f t="shared" si="1"/>
        <v>278</v>
      </c>
      <c r="Q41" s="1">
        <f t="shared" si="1"/>
        <v>130</v>
      </c>
      <c r="R41" s="1">
        <f t="shared" si="1"/>
        <v>7</v>
      </c>
      <c r="S41" s="1">
        <f t="shared" si="1"/>
        <v>2</v>
      </c>
    </row>
    <row r="42" spans="1:19">
      <c r="A42" s="97" t="s">
        <v>76</v>
      </c>
      <c r="B42" s="266">
        <v>319</v>
      </c>
      <c r="C42" s="266">
        <v>170</v>
      </c>
      <c r="D42" s="266">
        <v>149</v>
      </c>
      <c r="E42" s="266">
        <v>23</v>
      </c>
      <c r="F42" s="266">
        <v>11</v>
      </c>
      <c r="G42" s="266">
        <v>12</v>
      </c>
      <c r="H42" s="266">
        <v>180</v>
      </c>
      <c r="I42" s="266">
        <v>84</v>
      </c>
      <c r="J42" s="266">
        <v>126</v>
      </c>
      <c r="K42" s="266">
        <v>58</v>
      </c>
      <c r="L42" s="266">
        <v>8</v>
      </c>
      <c r="M42" s="266">
        <v>5</v>
      </c>
      <c r="N42" s="266">
        <v>1</v>
      </c>
      <c r="O42" s="266">
        <v>1</v>
      </c>
      <c r="P42" s="266">
        <v>11</v>
      </c>
      <c r="Q42" s="266">
        <v>6</v>
      </c>
      <c r="R42" s="266">
        <v>1</v>
      </c>
      <c r="S42" s="266">
        <v>0</v>
      </c>
    </row>
    <row r="43" spans="1:19">
      <c r="A43" s="97" t="s">
        <v>77</v>
      </c>
      <c r="B43" s="266">
        <v>1679</v>
      </c>
      <c r="C43" s="266">
        <v>878</v>
      </c>
      <c r="D43" s="266">
        <v>801</v>
      </c>
      <c r="E43" s="266">
        <v>698</v>
      </c>
      <c r="F43" s="266">
        <v>396</v>
      </c>
      <c r="G43" s="266">
        <v>302</v>
      </c>
      <c r="H43" s="266">
        <v>792</v>
      </c>
      <c r="I43" s="266">
        <v>395</v>
      </c>
      <c r="J43" s="266">
        <v>683</v>
      </c>
      <c r="K43" s="266">
        <v>314</v>
      </c>
      <c r="L43" s="266">
        <v>394</v>
      </c>
      <c r="M43" s="266">
        <v>162</v>
      </c>
      <c r="N43" s="266">
        <v>47</v>
      </c>
      <c r="O43" s="266">
        <v>25</v>
      </c>
      <c r="P43" s="266">
        <v>153</v>
      </c>
      <c r="Q43" s="266">
        <v>66</v>
      </c>
      <c r="R43" s="266">
        <v>4</v>
      </c>
      <c r="S43" s="266">
        <v>1</v>
      </c>
    </row>
    <row r="44" spans="1:19">
      <c r="A44" s="97" t="s">
        <v>78</v>
      </c>
      <c r="B44" s="266">
        <v>1789</v>
      </c>
      <c r="C44" s="266">
        <v>931</v>
      </c>
      <c r="D44" s="266">
        <v>858</v>
      </c>
      <c r="E44" s="266">
        <v>238</v>
      </c>
      <c r="F44" s="266">
        <v>113</v>
      </c>
      <c r="G44" s="266">
        <v>125</v>
      </c>
      <c r="H44" s="266">
        <v>827</v>
      </c>
      <c r="I44" s="266">
        <v>404</v>
      </c>
      <c r="J44" s="266">
        <v>821</v>
      </c>
      <c r="K44" s="266">
        <v>379</v>
      </c>
      <c r="L44" s="266">
        <v>277</v>
      </c>
      <c r="M44" s="266">
        <v>135</v>
      </c>
      <c r="N44" s="266">
        <v>25</v>
      </c>
      <c r="O44" s="266">
        <v>16</v>
      </c>
      <c r="P44" s="266">
        <v>114</v>
      </c>
      <c r="Q44" s="266">
        <v>58</v>
      </c>
      <c r="R44" s="266">
        <v>2</v>
      </c>
      <c r="S44" s="266">
        <v>1</v>
      </c>
    </row>
    <row r="45" spans="1:19">
      <c r="A45" s="96" t="s">
        <v>156</v>
      </c>
      <c r="B45" s="1">
        <f t="shared" ref="B45:I45" si="2">SUM(B46:B48)</f>
        <v>163758</v>
      </c>
      <c r="C45" s="1">
        <f t="shared" si="2"/>
        <v>85406</v>
      </c>
      <c r="D45" s="1">
        <f t="shared" si="2"/>
        <v>78352</v>
      </c>
      <c r="E45" s="1">
        <f t="shared" si="2"/>
        <v>47148</v>
      </c>
      <c r="F45" s="1">
        <f t="shared" si="2"/>
        <v>25263</v>
      </c>
      <c r="G45" s="1">
        <f t="shared" si="2"/>
        <v>21885</v>
      </c>
      <c r="H45" s="1">
        <f t="shared" si="2"/>
        <v>59890</v>
      </c>
      <c r="I45" s="1">
        <f t="shared" si="2"/>
        <v>26243</v>
      </c>
      <c r="J45" s="1">
        <f>SUM(J46:J48)</f>
        <v>93438</v>
      </c>
      <c r="K45" s="1">
        <f t="shared" ref="K45:S45" si="3">SUM(K46:K48)</f>
        <v>45998</v>
      </c>
      <c r="L45" s="1">
        <f t="shared" si="3"/>
        <v>10959</v>
      </c>
      <c r="M45" s="1">
        <f t="shared" si="3"/>
        <v>4877</v>
      </c>
      <c r="N45" s="1">
        <f t="shared" si="3"/>
        <v>2397</v>
      </c>
      <c r="O45" s="1">
        <f t="shared" si="3"/>
        <v>2049</v>
      </c>
      <c r="P45" s="1">
        <f t="shared" si="3"/>
        <v>7968</v>
      </c>
      <c r="Q45" s="1">
        <f t="shared" si="3"/>
        <v>4048</v>
      </c>
      <c r="R45" s="1">
        <f t="shared" si="3"/>
        <v>65</v>
      </c>
      <c r="S45" s="1">
        <f t="shared" si="3"/>
        <v>14</v>
      </c>
    </row>
    <row r="46" spans="1:19">
      <c r="A46" s="98" t="s">
        <v>80</v>
      </c>
      <c r="B46" s="266">
        <v>70190</v>
      </c>
      <c r="C46" s="266">
        <v>37531</v>
      </c>
      <c r="D46" s="266">
        <v>32659</v>
      </c>
      <c r="E46" s="266">
        <v>21727</v>
      </c>
      <c r="F46" s="266">
        <v>11947</v>
      </c>
      <c r="G46" s="266">
        <v>9780</v>
      </c>
      <c r="H46" s="266">
        <v>25341</v>
      </c>
      <c r="I46" s="266">
        <v>10716</v>
      </c>
      <c r="J46" s="266">
        <v>38685</v>
      </c>
      <c r="K46" s="266">
        <v>18539</v>
      </c>
      <c r="L46" s="266">
        <v>5766</v>
      </c>
      <c r="M46" s="266">
        <v>2276</v>
      </c>
      <c r="N46" s="266">
        <v>1203</v>
      </c>
      <c r="O46" s="266">
        <v>1062</v>
      </c>
      <c r="P46" s="266">
        <v>4931</v>
      </c>
      <c r="Q46" s="266">
        <v>2335</v>
      </c>
      <c r="R46" s="266">
        <v>30</v>
      </c>
      <c r="S46" s="266">
        <v>7</v>
      </c>
    </row>
    <row r="47" spans="1:19">
      <c r="A47" s="98" t="s">
        <v>81</v>
      </c>
      <c r="B47" s="266">
        <v>32761</v>
      </c>
      <c r="C47" s="266">
        <v>16382</v>
      </c>
      <c r="D47" s="266">
        <v>16379</v>
      </c>
      <c r="E47" s="266">
        <v>8705</v>
      </c>
      <c r="F47" s="266">
        <v>4651</v>
      </c>
      <c r="G47" s="266">
        <v>4054</v>
      </c>
      <c r="H47" s="266">
        <v>11898</v>
      </c>
      <c r="I47" s="266">
        <v>5395</v>
      </c>
      <c r="J47" s="266">
        <v>18170</v>
      </c>
      <c r="K47" s="266">
        <v>9231</v>
      </c>
      <c r="L47" s="266">
        <v>2014</v>
      </c>
      <c r="M47" s="266">
        <v>1027</v>
      </c>
      <c r="N47" s="266">
        <v>589</v>
      </c>
      <c r="O47" s="266">
        <v>495</v>
      </c>
      <c r="P47" s="266">
        <v>2081</v>
      </c>
      <c r="Q47" s="266">
        <v>1254</v>
      </c>
      <c r="R47" s="266">
        <v>23</v>
      </c>
      <c r="S47" s="266">
        <v>4</v>
      </c>
    </row>
    <row r="48" spans="1:19">
      <c r="A48" s="98" t="s">
        <v>82</v>
      </c>
      <c r="B48" s="266">
        <v>60807</v>
      </c>
      <c r="C48" s="266">
        <v>31493</v>
      </c>
      <c r="D48" s="266">
        <v>29314</v>
      </c>
      <c r="E48" s="266">
        <v>16716</v>
      </c>
      <c r="F48" s="266">
        <v>8665</v>
      </c>
      <c r="G48" s="266">
        <v>8051</v>
      </c>
      <c r="H48" s="266">
        <v>22651</v>
      </c>
      <c r="I48" s="266">
        <v>10132</v>
      </c>
      <c r="J48" s="266">
        <v>36583</v>
      </c>
      <c r="K48" s="266">
        <v>18228</v>
      </c>
      <c r="L48" s="266">
        <v>3179</v>
      </c>
      <c r="M48" s="266">
        <v>1574</v>
      </c>
      <c r="N48" s="266">
        <v>605</v>
      </c>
      <c r="O48" s="266">
        <v>492</v>
      </c>
      <c r="P48" s="266">
        <v>956</v>
      </c>
      <c r="Q48" s="266">
        <v>459</v>
      </c>
      <c r="R48" s="266">
        <v>12</v>
      </c>
      <c r="S48" s="266">
        <v>3</v>
      </c>
    </row>
    <row r="49" spans="1:19">
      <c r="A49" s="96" t="s">
        <v>83</v>
      </c>
      <c r="B49" s="1">
        <f>SUM(B50:B59)</f>
        <v>229217</v>
      </c>
      <c r="C49" s="1">
        <f t="shared" ref="C49:I49" si="4">SUM(C50:C59)</f>
        <v>114599</v>
      </c>
      <c r="D49" s="1">
        <f t="shared" si="4"/>
        <v>114618</v>
      </c>
      <c r="E49" s="1">
        <f t="shared" si="4"/>
        <v>57275</v>
      </c>
      <c r="F49" s="1">
        <f t="shared" si="4"/>
        <v>29854</v>
      </c>
      <c r="G49" s="1">
        <f t="shared" si="4"/>
        <v>27421</v>
      </c>
      <c r="H49" s="1">
        <f t="shared" si="4"/>
        <v>86506</v>
      </c>
      <c r="I49" s="1">
        <f t="shared" si="4"/>
        <v>39421</v>
      </c>
      <c r="J49" s="1">
        <f>SUM(J50:J59)</f>
        <v>130162</v>
      </c>
      <c r="K49" s="1">
        <f>SUM(K50:K59)</f>
        <v>67074</v>
      </c>
      <c r="L49" s="1">
        <f t="shared" ref="L49:S49" si="5">SUM(L50:L59)</f>
        <v>16939</v>
      </c>
      <c r="M49" s="1">
        <f t="shared" si="5"/>
        <v>9648</v>
      </c>
      <c r="N49" s="1">
        <f t="shared" si="5"/>
        <v>3579</v>
      </c>
      <c r="O49" s="1">
        <f t="shared" si="5"/>
        <v>3053</v>
      </c>
      <c r="P49" s="1">
        <f t="shared" si="5"/>
        <v>8879</v>
      </c>
      <c r="Q49" s="1">
        <f t="shared" si="5"/>
        <v>5043</v>
      </c>
      <c r="R49" s="1">
        <f t="shared" si="5"/>
        <v>91</v>
      </c>
      <c r="S49" s="1">
        <f t="shared" si="5"/>
        <v>27</v>
      </c>
    </row>
    <row r="50" spans="1:19">
      <c r="A50" s="98" t="s">
        <v>84</v>
      </c>
      <c r="B50" s="266">
        <v>1110</v>
      </c>
      <c r="C50" s="266">
        <v>463</v>
      </c>
      <c r="D50" s="266">
        <v>647</v>
      </c>
      <c r="E50" s="266">
        <v>201</v>
      </c>
      <c r="F50" s="266">
        <v>95</v>
      </c>
      <c r="G50" s="266">
        <v>106</v>
      </c>
      <c r="H50" s="266">
        <v>395</v>
      </c>
      <c r="I50" s="266">
        <v>209</v>
      </c>
      <c r="J50" s="266">
        <v>618</v>
      </c>
      <c r="K50" s="266">
        <v>376</v>
      </c>
      <c r="L50" s="266">
        <v>200</v>
      </c>
      <c r="M50" s="266">
        <v>108</v>
      </c>
      <c r="N50" s="266">
        <v>21</v>
      </c>
      <c r="O50" s="266">
        <v>18</v>
      </c>
      <c r="P50" s="266">
        <v>74</v>
      </c>
      <c r="Q50" s="266">
        <v>43</v>
      </c>
      <c r="R50" s="266">
        <v>2</v>
      </c>
      <c r="S50" s="266">
        <v>1</v>
      </c>
    </row>
    <row r="51" spans="1:19">
      <c r="A51" s="98" t="s">
        <v>85</v>
      </c>
      <c r="B51" s="266">
        <v>102957</v>
      </c>
      <c r="C51" s="266">
        <v>53391</v>
      </c>
      <c r="D51" s="266">
        <v>49566</v>
      </c>
      <c r="E51" s="266">
        <v>26665</v>
      </c>
      <c r="F51" s="266">
        <v>13959</v>
      </c>
      <c r="G51" s="266">
        <v>12706</v>
      </c>
      <c r="H51" s="266">
        <v>38396</v>
      </c>
      <c r="I51" s="266">
        <v>17147</v>
      </c>
      <c r="J51" s="266">
        <v>58133</v>
      </c>
      <c r="K51" s="266">
        <v>28407</v>
      </c>
      <c r="L51" s="266">
        <v>4972</v>
      </c>
      <c r="M51" s="266">
        <v>2355</v>
      </c>
      <c r="N51" s="266">
        <v>1630</v>
      </c>
      <c r="O51" s="266">
        <v>1372</v>
      </c>
      <c r="P51" s="266">
        <v>4778</v>
      </c>
      <c r="Q51" s="266">
        <v>2632</v>
      </c>
      <c r="R51" s="266">
        <v>20</v>
      </c>
      <c r="S51" s="266">
        <v>8</v>
      </c>
    </row>
    <row r="52" spans="1:19">
      <c r="A52" s="98" t="s">
        <v>86</v>
      </c>
      <c r="B52" s="266">
        <v>33505</v>
      </c>
      <c r="C52" s="266">
        <v>17318</v>
      </c>
      <c r="D52" s="266">
        <v>16187</v>
      </c>
      <c r="E52" s="266">
        <v>7812</v>
      </c>
      <c r="F52" s="266">
        <v>4131</v>
      </c>
      <c r="G52" s="266">
        <v>3681</v>
      </c>
      <c r="H52" s="266">
        <v>11039</v>
      </c>
      <c r="I52" s="266">
        <v>4773</v>
      </c>
      <c r="J52" s="266">
        <v>19690</v>
      </c>
      <c r="K52" s="266">
        <v>9552</v>
      </c>
      <c r="L52" s="266">
        <v>2075</v>
      </c>
      <c r="M52" s="266">
        <v>882</v>
      </c>
      <c r="N52" s="266">
        <v>950</v>
      </c>
      <c r="O52" s="266">
        <v>817</v>
      </c>
      <c r="P52" s="266">
        <v>1814</v>
      </c>
      <c r="Q52" s="266">
        <v>1040</v>
      </c>
      <c r="R52" s="266">
        <v>12</v>
      </c>
      <c r="S52" s="266">
        <v>5</v>
      </c>
    </row>
    <row r="53" spans="1:19">
      <c r="A53" s="98" t="s">
        <v>87</v>
      </c>
      <c r="B53" s="266">
        <v>1848</v>
      </c>
      <c r="C53" s="266">
        <v>937</v>
      </c>
      <c r="D53" s="266">
        <v>911</v>
      </c>
      <c r="E53" s="266">
        <v>493</v>
      </c>
      <c r="F53" s="266">
        <v>235</v>
      </c>
      <c r="G53" s="266">
        <v>258</v>
      </c>
      <c r="H53" s="266">
        <v>667</v>
      </c>
      <c r="I53" s="266">
        <v>330</v>
      </c>
      <c r="J53" s="266">
        <v>1046</v>
      </c>
      <c r="K53" s="266">
        <v>505</v>
      </c>
      <c r="L53" s="266">
        <v>176</v>
      </c>
      <c r="M53" s="266">
        <v>87</v>
      </c>
      <c r="N53" s="266">
        <v>27</v>
      </c>
      <c r="O53" s="266">
        <v>23</v>
      </c>
      <c r="P53" s="266">
        <v>106</v>
      </c>
      <c r="Q53" s="266">
        <v>52</v>
      </c>
      <c r="R53" s="266">
        <v>2</v>
      </c>
      <c r="S53" s="266">
        <v>1</v>
      </c>
    </row>
    <row r="54" spans="1:19">
      <c r="A54" s="98" t="s">
        <v>88</v>
      </c>
      <c r="B54" s="266">
        <v>72118</v>
      </c>
      <c r="C54" s="266">
        <v>37403</v>
      </c>
      <c r="D54" s="266">
        <v>34715</v>
      </c>
      <c r="E54" s="266">
        <v>21285</v>
      </c>
      <c r="F54" s="266">
        <v>11012</v>
      </c>
      <c r="G54" s="266">
        <v>10273</v>
      </c>
      <c r="H54" s="266">
        <v>29095</v>
      </c>
      <c r="I54" s="266">
        <v>13166</v>
      </c>
      <c r="J54" s="266">
        <v>41183</v>
      </c>
      <c r="K54" s="266">
        <v>20548</v>
      </c>
      <c r="L54" s="266">
        <v>5530</v>
      </c>
      <c r="M54" s="266">
        <v>2374</v>
      </c>
      <c r="N54" s="266">
        <v>697</v>
      </c>
      <c r="O54" s="266">
        <v>591</v>
      </c>
      <c r="P54" s="266">
        <v>1131</v>
      </c>
      <c r="Q54" s="266">
        <v>410</v>
      </c>
      <c r="R54" s="266">
        <v>12</v>
      </c>
      <c r="S54" s="266">
        <v>0</v>
      </c>
    </row>
    <row r="55" spans="1:19">
      <c r="A55" s="98" t="s">
        <v>89</v>
      </c>
      <c r="B55" s="266">
        <v>681</v>
      </c>
      <c r="C55" s="266">
        <v>127</v>
      </c>
      <c r="D55" s="266">
        <v>554</v>
      </c>
      <c r="E55" s="266">
        <v>28</v>
      </c>
      <c r="F55" s="266">
        <v>8</v>
      </c>
      <c r="G55" s="266">
        <v>20</v>
      </c>
      <c r="H55" s="266">
        <v>229</v>
      </c>
      <c r="I55" s="266">
        <v>138</v>
      </c>
      <c r="J55" s="266">
        <v>414</v>
      </c>
      <c r="K55" s="266">
        <v>381</v>
      </c>
      <c r="L55" s="266">
        <v>254</v>
      </c>
      <c r="M55" s="266">
        <v>244</v>
      </c>
      <c r="N55" s="266">
        <v>6</v>
      </c>
      <c r="O55" s="266">
        <v>6</v>
      </c>
      <c r="P55" s="266">
        <v>32</v>
      </c>
      <c r="Q55" s="266">
        <v>29</v>
      </c>
      <c r="R55" s="266">
        <v>0</v>
      </c>
      <c r="S55" s="266">
        <v>0</v>
      </c>
    </row>
    <row r="56" spans="1:19">
      <c r="A56" s="98" t="s">
        <v>90</v>
      </c>
      <c r="B56" s="266">
        <v>10981</v>
      </c>
      <c r="C56" s="266">
        <v>3551</v>
      </c>
      <c r="D56" s="266">
        <v>7430</v>
      </c>
      <c r="E56" s="266">
        <v>592</v>
      </c>
      <c r="F56" s="266">
        <v>298</v>
      </c>
      <c r="G56" s="266">
        <v>294</v>
      </c>
      <c r="H56" s="266">
        <v>4695</v>
      </c>
      <c r="I56" s="266">
        <v>2600</v>
      </c>
      <c r="J56" s="266">
        <v>5490</v>
      </c>
      <c r="K56" s="266">
        <v>4157</v>
      </c>
      <c r="L56" s="266">
        <v>1894</v>
      </c>
      <c r="M56" s="266">
        <v>1800</v>
      </c>
      <c r="N56" s="266">
        <v>174</v>
      </c>
      <c r="O56" s="266">
        <v>155</v>
      </c>
      <c r="P56" s="266">
        <v>587</v>
      </c>
      <c r="Q56" s="266">
        <v>507</v>
      </c>
      <c r="R56" s="266">
        <v>35</v>
      </c>
      <c r="S56" s="266">
        <v>11</v>
      </c>
    </row>
    <row r="57" spans="1:19">
      <c r="A57" s="98" t="s">
        <v>91</v>
      </c>
      <c r="B57" s="266">
        <v>5041</v>
      </c>
      <c r="C57" s="266">
        <v>1160</v>
      </c>
      <c r="D57" s="266">
        <v>3881</v>
      </c>
      <c r="E57" s="266">
        <v>160</v>
      </c>
      <c r="F57" s="266">
        <v>92</v>
      </c>
      <c r="G57" s="266">
        <v>68</v>
      </c>
      <c r="H57" s="266">
        <v>1666</v>
      </c>
      <c r="I57" s="266">
        <v>878</v>
      </c>
      <c r="J57" s="266">
        <v>3005</v>
      </c>
      <c r="K57" s="266">
        <v>2658</v>
      </c>
      <c r="L57" s="266">
        <v>1553</v>
      </c>
      <c r="M57" s="266">
        <v>1526</v>
      </c>
      <c r="N57" s="266">
        <v>64</v>
      </c>
      <c r="O57" s="266">
        <v>61</v>
      </c>
      <c r="P57" s="266">
        <v>298</v>
      </c>
      <c r="Q57" s="266">
        <v>283</v>
      </c>
      <c r="R57" s="266">
        <v>8</v>
      </c>
      <c r="S57" s="266">
        <v>1</v>
      </c>
    </row>
    <row r="58" spans="1:19">
      <c r="A58" s="98" t="s">
        <v>92</v>
      </c>
      <c r="B58" s="266">
        <v>933</v>
      </c>
      <c r="C58" s="266">
        <v>224</v>
      </c>
      <c r="D58" s="266">
        <v>709</v>
      </c>
      <c r="E58" s="266">
        <v>32</v>
      </c>
      <c r="F58" s="266">
        <v>19</v>
      </c>
      <c r="G58" s="266">
        <v>13</v>
      </c>
      <c r="H58" s="266">
        <v>298</v>
      </c>
      <c r="I58" s="266">
        <v>168</v>
      </c>
      <c r="J58" s="266">
        <v>567</v>
      </c>
      <c r="K58" s="266">
        <v>485</v>
      </c>
      <c r="L58" s="266">
        <v>281</v>
      </c>
      <c r="M58" s="266">
        <v>271</v>
      </c>
      <c r="N58" s="266">
        <v>9</v>
      </c>
      <c r="O58" s="266">
        <v>9</v>
      </c>
      <c r="P58" s="266">
        <v>59</v>
      </c>
      <c r="Q58" s="266">
        <v>47</v>
      </c>
      <c r="R58" s="266">
        <v>0</v>
      </c>
      <c r="S58" s="266">
        <v>0</v>
      </c>
    </row>
    <row r="59" spans="1:19">
      <c r="A59" s="98" t="s">
        <v>93</v>
      </c>
      <c r="B59" s="266">
        <v>43</v>
      </c>
      <c r="C59" s="266">
        <v>25</v>
      </c>
      <c r="D59" s="266">
        <v>18</v>
      </c>
      <c r="E59" s="266">
        <v>7</v>
      </c>
      <c r="F59" s="266">
        <v>5</v>
      </c>
      <c r="G59" s="266">
        <v>2</v>
      </c>
      <c r="H59" s="266">
        <v>26</v>
      </c>
      <c r="I59" s="266">
        <v>12</v>
      </c>
      <c r="J59" s="266">
        <v>16</v>
      </c>
      <c r="K59" s="266">
        <v>5</v>
      </c>
      <c r="L59" s="266">
        <v>4</v>
      </c>
      <c r="M59" s="266">
        <v>1</v>
      </c>
      <c r="N59" s="266">
        <v>1</v>
      </c>
      <c r="O59" s="266">
        <v>1</v>
      </c>
      <c r="P59" s="266">
        <v>0</v>
      </c>
      <c r="Q59" s="266">
        <v>0</v>
      </c>
      <c r="R59" s="266">
        <v>0</v>
      </c>
      <c r="S59" s="266">
        <v>0</v>
      </c>
    </row>
    <row r="60" spans="1:19">
      <c r="A60" s="96" t="s">
        <v>94</v>
      </c>
      <c r="B60" s="1">
        <v>60658</v>
      </c>
      <c r="C60" s="1">
        <v>32610</v>
      </c>
      <c r="D60" s="1">
        <v>28048</v>
      </c>
      <c r="E60" s="1">
        <v>9258</v>
      </c>
      <c r="F60" s="1">
        <v>4687</v>
      </c>
      <c r="G60" s="1">
        <v>4571</v>
      </c>
      <c r="H60" s="1">
        <v>26224</v>
      </c>
      <c r="I60" s="1">
        <v>11817</v>
      </c>
      <c r="J60" s="1">
        <v>28672</v>
      </c>
      <c r="K60" s="1">
        <v>13639</v>
      </c>
      <c r="L60" s="1">
        <v>12506</v>
      </c>
      <c r="M60" s="1">
        <v>5519</v>
      </c>
      <c r="N60" s="1">
        <v>783</v>
      </c>
      <c r="O60" s="1">
        <v>624</v>
      </c>
      <c r="P60" s="1">
        <v>4815</v>
      </c>
      <c r="Q60" s="1">
        <v>1946</v>
      </c>
      <c r="R60" s="1">
        <v>164</v>
      </c>
      <c r="S60" s="1">
        <v>22</v>
      </c>
    </row>
    <row r="61" spans="1:19">
      <c r="A61" s="96" t="s">
        <v>95</v>
      </c>
      <c r="B61" s="1">
        <v>72158</v>
      </c>
      <c r="C61" s="1">
        <v>28870</v>
      </c>
      <c r="D61" s="1">
        <v>43288</v>
      </c>
      <c r="E61" s="1">
        <v>4323</v>
      </c>
      <c r="F61" s="1">
        <v>2268</v>
      </c>
      <c r="G61" s="1">
        <v>2055</v>
      </c>
      <c r="H61" s="1">
        <v>25844</v>
      </c>
      <c r="I61" s="1">
        <v>13124</v>
      </c>
      <c r="J61" s="1">
        <v>38998</v>
      </c>
      <c r="K61" s="1">
        <v>25786</v>
      </c>
      <c r="L61" s="1">
        <v>16738</v>
      </c>
      <c r="M61" s="1">
        <v>11755</v>
      </c>
      <c r="N61" s="1">
        <v>753</v>
      </c>
      <c r="O61" s="1">
        <v>665</v>
      </c>
      <c r="P61" s="1">
        <v>5700</v>
      </c>
      <c r="Q61" s="1">
        <v>3564</v>
      </c>
      <c r="R61" s="1">
        <v>863</v>
      </c>
      <c r="S61" s="1">
        <v>149</v>
      </c>
    </row>
    <row r="62" spans="1:19">
      <c r="A62" s="96" t="s">
        <v>96</v>
      </c>
      <c r="B62" s="1">
        <v>24192</v>
      </c>
      <c r="C62" s="1">
        <v>11980</v>
      </c>
      <c r="D62" s="1">
        <v>12212</v>
      </c>
      <c r="E62" s="1">
        <v>1584</v>
      </c>
      <c r="F62" s="1">
        <v>852</v>
      </c>
      <c r="G62" s="1">
        <v>732</v>
      </c>
      <c r="H62" s="1">
        <v>10494</v>
      </c>
      <c r="I62" s="1">
        <v>5284</v>
      </c>
      <c r="J62" s="1">
        <v>12125</v>
      </c>
      <c r="K62" s="1">
        <v>6145</v>
      </c>
      <c r="L62" s="1">
        <v>3007</v>
      </c>
      <c r="M62" s="1">
        <v>1518</v>
      </c>
      <c r="N62" s="1">
        <v>224</v>
      </c>
      <c r="O62" s="1">
        <v>181</v>
      </c>
      <c r="P62" s="1">
        <v>1157</v>
      </c>
      <c r="Q62" s="1">
        <v>548</v>
      </c>
      <c r="R62" s="1">
        <v>192</v>
      </c>
      <c r="S62" s="1">
        <v>54</v>
      </c>
    </row>
    <row r="63" spans="1:19">
      <c r="A63" s="96" t="s">
        <v>97</v>
      </c>
      <c r="B63" s="1">
        <v>12133</v>
      </c>
      <c r="C63" s="1">
        <v>4748</v>
      </c>
      <c r="D63" s="1">
        <v>7385</v>
      </c>
      <c r="E63" s="1">
        <v>738</v>
      </c>
      <c r="F63" s="1">
        <v>354</v>
      </c>
      <c r="G63" s="1">
        <v>384</v>
      </c>
      <c r="H63" s="1">
        <v>4039</v>
      </c>
      <c r="I63" s="1">
        <v>2116</v>
      </c>
      <c r="J63" s="1">
        <v>6531</v>
      </c>
      <c r="K63" s="1">
        <v>4300</v>
      </c>
      <c r="L63" s="1">
        <v>3777</v>
      </c>
      <c r="M63" s="1">
        <v>2457</v>
      </c>
      <c r="N63" s="1">
        <v>155</v>
      </c>
      <c r="O63" s="1">
        <v>145</v>
      </c>
      <c r="P63" s="1">
        <v>1303</v>
      </c>
      <c r="Q63" s="1">
        <v>815</v>
      </c>
      <c r="R63" s="1">
        <v>105</v>
      </c>
      <c r="S63" s="1">
        <v>9</v>
      </c>
    </row>
    <row r="64" spans="1:19">
      <c r="A64" s="96" t="s">
        <v>98</v>
      </c>
      <c r="B64" s="1">
        <v>35833</v>
      </c>
      <c r="C64" s="1">
        <v>12142</v>
      </c>
      <c r="D64" s="1">
        <v>23691</v>
      </c>
      <c r="E64" s="1">
        <v>2001</v>
      </c>
      <c r="F64" s="1">
        <v>1062</v>
      </c>
      <c r="G64" s="1">
        <v>939</v>
      </c>
      <c r="H64" s="1">
        <v>11311</v>
      </c>
      <c r="I64" s="1">
        <v>5724</v>
      </c>
      <c r="J64" s="1">
        <v>20342</v>
      </c>
      <c r="K64" s="1">
        <v>15341</v>
      </c>
      <c r="L64" s="1">
        <v>9954</v>
      </c>
      <c r="M64" s="1">
        <v>7780</v>
      </c>
      <c r="N64" s="1">
        <v>374</v>
      </c>
      <c r="O64" s="1">
        <v>339</v>
      </c>
      <c r="P64" s="1">
        <v>3240</v>
      </c>
      <c r="Q64" s="1">
        <v>2201</v>
      </c>
      <c r="R64" s="1">
        <v>566</v>
      </c>
      <c r="S64" s="1">
        <v>86</v>
      </c>
    </row>
    <row r="65" spans="1:19">
      <c r="A65" s="96" t="s">
        <v>99</v>
      </c>
      <c r="B65" s="1">
        <v>95275</v>
      </c>
      <c r="C65" s="1">
        <v>44185</v>
      </c>
      <c r="D65" s="1">
        <v>51090</v>
      </c>
      <c r="E65" s="1">
        <v>15385</v>
      </c>
      <c r="F65" s="1">
        <v>7945</v>
      </c>
      <c r="G65" s="1">
        <v>7440</v>
      </c>
      <c r="H65" s="1">
        <v>38365</v>
      </c>
      <c r="I65" s="1">
        <v>17663</v>
      </c>
      <c r="J65" s="1">
        <v>50997</v>
      </c>
      <c r="K65" s="1">
        <v>30110</v>
      </c>
      <c r="L65" s="1">
        <v>14548</v>
      </c>
      <c r="M65" s="1">
        <v>11299</v>
      </c>
      <c r="N65" s="1">
        <v>1234</v>
      </c>
      <c r="O65" s="1">
        <v>1040</v>
      </c>
      <c r="P65" s="1">
        <v>4225</v>
      </c>
      <c r="Q65" s="1">
        <v>2241</v>
      </c>
      <c r="R65" s="1">
        <v>454</v>
      </c>
      <c r="S65" s="1">
        <v>36</v>
      </c>
    </row>
    <row r="66" spans="1:19">
      <c r="A66" s="96" t="s">
        <v>100</v>
      </c>
      <c r="B66" s="1">
        <v>3530</v>
      </c>
      <c r="C66" s="1">
        <v>1862</v>
      </c>
      <c r="D66" s="1">
        <v>1668</v>
      </c>
      <c r="E66" s="1">
        <v>268</v>
      </c>
      <c r="F66" s="1">
        <v>140</v>
      </c>
      <c r="G66" s="1">
        <v>128</v>
      </c>
      <c r="H66" s="1">
        <v>1348</v>
      </c>
      <c r="I66" s="1">
        <v>638</v>
      </c>
      <c r="J66" s="1">
        <v>1985</v>
      </c>
      <c r="K66" s="1">
        <v>940</v>
      </c>
      <c r="L66" s="1">
        <v>629</v>
      </c>
      <c r="M66" s="1">
        <v>264</v>
      </c>
      <c r="N66" s="1">
        <v>24</v>
      </c>
      <c r="O66" s="1">
        <v>20</v>
      </c>
      <c r="P66" s="1">
        <v>154</v>
      </c>
      <c r="Q66" s="1">
        <v>69</v>
      </c>
      <c r="R66" s="1">
        <v>19</v>
      </c>
      <c r="S66" s="1">
        <v>1</v>
      </c>
    </row>
    <row r="67" spans="1:19">
      <c r="A67" s="99" t="s">
        <v>101</v>
      </c>
      <c r="B67" s="265">
        <v>498</v>
      </c>
      <c r="C67" s="265">
        <v>283</v>
      </c>
      <c r="D67" s="265">
        <v>215</v>
      </c>
      <c r="E67" s="265">
        <v>156</v>
      </c>
      <c r="F67" s="265">
        <v>81</v>
      </c>
      <c r="G67" s="265">
        <v>75</v>
      </c>
      <c r="H67" s="265">
        <v>311</v>
      </c>
      <c r="I67" s="265">
        <v>127</v>
      </c>
      <c r="J67" s="265">
        <v>147</v>
      </c>
      <c r="K67" s="265">
        <v>65</v>
      </c>
      <c r="L67" s="265">
        <v>30</v>
      </c>
      <c r="M67" s="265">
        <v>18</v>
      </c>
      <c r="N67" s="265">
        <v>17</v>
      </c>
      <c r="O67" s="265">
        <v>13</v>
      </c>
      <c r="P67" s="265">
        <v>22</v>
      </c>
      <c r="Q67" s="265">
        <v>10</v>
      </c>
      <c r="R67" s="265">
        <v>1</v>
      </c>
      <c r="S67" s="265">
        <v>0</v>
      </c>
    </row>
    <row r="68" spans="1:19">
      <c r="A68" s="37" t="s">
        <v>172</v>
      </c>
      <c r="B68" s="11"/>
      <c r="C68" s="11"/>
      <c r="D68" s="37"/>
      <c r="E68" s="11"/>
      <c r="F68" s="11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2"/>
  <sheetViews>
    <sheetView workbookViewId="0">
      <selection activeCell="E2" sqref="E2"/>
    </sheetView>
  </sheetViews>
  <sheetFormatPr baseColWidth="10" defaultRowHeight="12.75"/>
  <cols>
    <col min="1" max="1" width="20.140625" customWidth="1"/>
  </cols>
  <sheetData>
    <row r="1" spans="1:20" ht="15">
      <c r="A1" s="60" t="s">
        <v>403</v>
      </c>
      <c r="B1" s="126"/>
      <c r="C1" s="126"/>
      <c r="D1" s="126"/>
      <c r="E1" s="51"/>
      <c r="F1" s="51"/>
      <c r="G1" s="51"/>
      <c r="H1" s="51"/>
      <c r="I1" s="51"/>
      <c r="J1" s="51"/>
    </row>
    <row r="2" spans="1:20" ht="15">
      <c r="A2" s="60" t="s">
        <v>404</v>
      </c>
      <c r="B2" s="126"/>
      <c r="C2" s="126"/>
      <c r="D2" s="126"/>
      <c r="E2" s="51"/>
      <c r="F2" s="51"/>
      <c r="G2" s="51"/>
      <c r="H2" s="51"/>
      <c r="I2" s="51"/>
      <c r="J2" s="51"/>
    </row>
    <row r="3" spans="1:20" ht="14.25">
      <c r="A3" s="50" t="s">
        <v>314</v>
      </c>
      <c r="B3" s="51"/>
      <c r="C3" s="51"/>
      <c r="D3" s="126"/>
      <c r="E3" s="51"/>
      <c r="F3" s="51"/>
      <c r="G3" s="51"/>
      <c r="H3" s="51"/>
      <c r="I3" s="51"/>
      <c r="J3" s="51"/>
    </row>
    <row r="4" spans="1:20" ht="14.25">
      <c r="A4" s="53" t="s">
        <v>184</v>
      </c>
      <c r="B4" s="54"/>
      <c r="C4" s="54"/>
      <c r="D4" s="128"/>
      <c r="E4" s="54"/>
      <c r="F4" s="54"/>
      <c r="G4" s="54"/>
      <c r="H4" s="54"/>
      <c r="I4" s="54"/>
      <c r="J4" s="54"/>
      <c r="P4" s="51"/>
      <c r="Q4" s="51"/>
      <c r="R4" s="51"/>
      <c r="S4" s="52" t="s">
        <v>483</v>
      </c>
      <c r="T4" s="52"/>
    </row>
    <row r="6" spans="1:20">
      <c r="A6" s="136" t="s">
        <v>405</v>
      </c>
      <c r="B6" s="375" t="s">
        <v>406</v>
      </c>
      <c r="C6" s="376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  <c r="O6" s="130"/>
      <c r="P6" s="129"/>
      <c r="Q6" s="129"/>
      <c r="R6" s="131"/>
      <c r="S6" s="132"/>
    </row>
    <row r="7" spans="1:20">
      <c r="A7" s="137" t="s">
        <v>407</v>
      </c>
      <c r="B7" s="133" t="s">
        <v>110</v>
      </c>
      <c r="C7" s="133" t="s">
        <v>408</v>
      </c>
      <c r="D7" s="134" t="s">
        <v>409</v>
      </c>
      <c r="E7" s="135" t="s">
        <v>410</v>
      </c>
      <c r="F7" s="135" t="s">
        <v>411</v>
      </c>
      <c r="G7" s="135" t="s">
        <v>412</v>
      </c>
      <c r="H7" s="135" t="s">
        <v>413</v>
      </c>
      <c r="I7" s="135" t="s">
        <v>414</v>
      </c>
      <c r="J7" s="135" t="s">
        <v>415</v>
      </c>
      <c r="K7" s="135" t="s">
        <v>416</v>
      </c>
      <c r="L7" s="135" t="s">
        <v>417</v>
      </c>
      <c r="M7" s="135" t="s">
        <v>418</v>
      </c>
      <c r="N7" s="135" t="s">
        <v>419</v>
      </c>
      <c r="O7" s="135" t="s">
        <v>420</v>
      </c>
      <c r="P7" s="135" t="s">
        <v>421</v>
      </c>
      <c r="Q7" s="135" t="s">
        <v>422</v>
      </c>
      <c r="R7" s="135" t="s">
        <v>423</v>
      </c>
      <c r="S7" s="135" t="s">
        <v>424</v>
      </c>
    </row>
    <row r="8" spans="1:20">
      <c r="A8" s="138" t="s">
        <v>129</v>
      </c>
      <c r="B8" s="138">
        <v>1772279</v>
      </c>
      <c r="C8" s="138">
        <v>134886</v>
      </c>
      <c r="D8" s="138">
        <v>110208</v>
      </c>
      <c r="E8" s="138">
        <v>51034</v>
      </c>
      <c r="F8" s="138">
        <v>32107</v>
      </c>
      <c r="G8" s="138">
        <v>51875</v>
      </c>
      <c r="H8" s="138">
        <v>88562</v>
      </c>
      <c r="I8" s="138">
        <v>168570</v>
      </c>
      <c r="J8" s="138">
        <v>201365</v>
      </c>
      <c r="K8" s="138">
        <v>188476</v>
      </c>
      <c r="L8" s="138">
        <v>175241</v>
      </c>
      <c r="M8" s="138">
        <v>159846</v>
      </c>
      <c r="N8" s="138">
        <v>119091</v>
      </c>
      <c r="O8" s="138">
        <v>85543</v>
      </c>
      <c r="P8" s="138">
        <v>64038</v>
      </c>
      <c r="Q8" s="138">
        <v>48065</v>
      </c>
      <c r="R8" s="138">
        <v>68693</v>
      </c>
      <c r="S8" s="138">
        <v>24679</v>
      </c>
    </row>
    <row r="9" spans="1:20">
      <c r="A9" s="65" t="s">
        <v>425</v>
      </c>
      <c r="B9" s="65">
        <v>941307</v>
      </c>
      <c r="C9" s="65">
        <v>69356</v>
      </c>
      <c r="D9" s="65">
        <v>56492</v>
      </c>
      <c r="E9" s="65">
        <v>26378</v>
      </c>
      <c r="F9" s="65">
        <v>16882</v>
      </c>
      <c r="G9" s="65">
        <v>27164</v>
      </c>
      <c r="H9" s="65">
        <v>45414</v>
      </c>
      <c r="I9" s="65">
        <v>86277</v>
      </c>
      <c r="J9" s="65">
        <v>103322</v>
      </c>
      <c r="K9" s="65">
        <v>97567</v>
      </c>
      <c r="L9" s="65">
        <v>92857</v>
      </c>
      <c r="M9" s="65">
        <v>89651</v>
      </c>
      <c r="N9" s="65">
        <v>68708</v>
      </c>
      <c r="O9" s="65">
        <v>49509</v>
      </c>
      <c r="P9" s="65">
        <v>36940</v>
      </c>
      <c r="Q9" s="65">
        <v>27204</v>
      </c>
      <c r="R9" s="65">
        <v>36953</v>
      </c>
      <c r="S9" s="65">
        <v>10633</v>
      </c>
    </row>
    <row r="10" spans="1:20">
      <c r="A10" s="65" t="s">
        <v>426</v>
      </c>
      <c r="B10" s="65">
        <v>830972</v>
      </c>
      <c r="C10" s="65">
        <v>65530</v>
      </c>
      <c r="D10" s="65">
        <v>53716</v>
      </c>
      <c r="E10" s="65">
        <v>24656</v>
      </c>
      <c r="F10" s="65">
        <v>15225</v>
      </c>
      <c r="G10" s="65">
        <v>24711</v>
      </c>
      <c r="H10" s="65">
        <v>43148</v>
      </c>
      <c r="I10" s="65">
        <v>82293</v>
      </c>
      <c r="J10" s="65">
        <v>98043</v>
      </c>
      <c r="K10" s="65">
        <v>90909</v>
      </c>
      <c r="L10" s="65">
        <v>82384</v>
      </c>
      <c r="M10" s="65">
        <v>70195</v>
      </c>
      <c r="N10" s="65">
        <v>50383</v>
      </c>
      <c r="O10" s="65">
        <v>36034</v>
      </c>
      <c r="P10" s="65">
        <v>27098</v>
      </c>
      <c r="Q10" s="65">
        <v>20861</v>
      </c>
      <c r="R10" s="65">
        <v>31740</v>
      </c>
      <c r="S10" s="65">
        <v>14046</v>
      </c>
    </row>
    <row r="11" spans="1:20">
      <c r="A11" s="65" t="s">
        <v>427</v>
      </c>
      <c r="B11" s="65">
        <v>1540160</v>
      </c>
      <c r="C11" s="65">
        <v>115497</v>
      </c>
      <c r="D11" s="65">
        <v>93403</v>
      </c>
      <c r="E11" s="65">
        <v>43821</v>
      </c>
      <c r="F11" s="65">
        <v>27453</v>
      </c>
      <c r="G11" s="65">
        <v>44070</v>
      </c>
      <c r="H11" s="65">
        <v>75568</v>
      </c>
      <c r="I11" s="65">
        <v>142536</v>
      </c>
      <c r="J11" s="65">
        <v>167201</v>
      </c>
      <c r="K11" s="65">
        <v>156718</v>
      </c>
      <c r="L11" s="65">
        <v>149368</v>
      </c>
      <c r="M11" s="65">
        <v>141590</v>
      </c>
      <c r="N11" s="65">
        <v>107843</v>
      </c>
      <c r="O11" s="65">
        <v>78926</v>
      </c>
      <c r="P11" s="65">
        <v>60087</v>
      </c>
      <c r="Q11" s="65">
        <v>46051</v>
      </c>
      <c r="R11" s="65">
        <v>66521</v>
      </c>
      <c r="S11" s="65">
        <v>23507</v>
      </c>
    </row>
    <row r="12" spans="1:20">
      <c r="A12" s="65" t="s">
        <v>425</v>
      </c>
      <c r="B12" s="65">
        <v>833497</v>
      </c>
      <c r="C12" s="65">
        <v>59498</v>
      </c>
      <c r="D12" s="65">
        <v>48062</v>
      </c>
      <c r="E12" s="65">
        <v>22757</v>
      </c>
      <c r="F12" s="65">
        <v>14563</v>
      </c>
      <c r="G12" s="65">
        <v>23444</v>
      </c>
      <c r="H12" s="65">
        <v>39528</v>
      </c>
      <c r="I12" s="65">
        <v>74875</v>
      </c>
      <c r="J12" s="65">
        <v>88957</v>
      </c>
      <c r="K12" s="65">
        <v>84275</v>
      </c>
      <c r="L12" s="65">
        <v>81302</v>
      </c>
      <c r="M12" s="65">
        <v>80906</v>
      </c>
      <c r="N12" s="65">
        <v>62762</v>
      </c>
      <c r="O12" s="65">
        <v>45822</v>
      </c>
      <c r="P12" s="65">
        <v>34689</v>
      </c>
      <c r="Q12" s="65">
        <v>26097</v>
      </c>
      <c r="R12" s="65">
        <v>35864</v>
      </c>
      <c r="S12" s="65">
        <v>10096</v>
      </c>
    </row>
    <row r="13" spans="1:20">
      <c r="A13" s="65" t="s">
        <v>426</v>
      </c>
      <c r="B13" s="65">
        <v>706663</v>
      </c>
      <c r="C13" s="65">
        <v>55999</v>
      </c>
      <c r="D13" s="65">
        <v>45341</v>
      </c>
      <c r="E13" s="65">
        <v>21064</v>
      </c>
      <c r="F13" s="65">
        <v>12890</v>
      </c>
      <c r="G13" s="65">
        <v>20626</v>
      </c>
      <c r="H13" s="65">
        <v>36040</v>
      </c>
      <c r="I13" s="65">
        <v>67661</v>
      </c>
      <c r="J13" s="65">
        <v>78244</v>
      </c>
      <c r="K13" s="65">
        <v>72443</v>
      </c>
      <c r="L13" s="65">
        <v>68066</v>
      </c>
      <c r="M13" s="65">
        <v>60684</v>
      </c>
      <c r="N13" s="65">
        <v>45081</v>
      </c>
      <c r="O13" s="65">
        <v>33104</v>
      </c>
      <c r="P13" s="65">
        <v>25398</v>
      </c>
      <c r="Q13" s="65">
        <v>19954</v>
      </c>
      <c r="R13" s="65">
        <v>30657</v>
      </c>
      <c r="S13" s="65">
        <v>13411</v>
      </c>
    </row>
    <row r="14" spans="1:20">
      <c r="A14" s="65" t="s">
        <v>428</v>
      </c>
      <c r="B14" s="65">
        <v>1147185</v>
      </c>
      <c r="C14" s="65">
        <v>76722</v>
      </c>
      <c r="D14" s="65">
        <v>60697</v>
      </c>
      <c r="E14" s="65">
        <v>28026</v>
      </c>
      <c r="F14" s="65">
        <v>16961</v>
      </c>
      <c r="G14" s="65">
        <v>27247</v>
      </c>
      <c r="H14" s="65">
        <v>48605</v>
      </c>
      <c r="I14" s="65">
        <v>99999</v>
      </c>
      <c r="J14" s="65">
        <v>126127</v>
      </c>
      <c r="K14" s="65">
        <v>123561</v>
      </c>
      <c r="L14" s="65">
        <v>122572</v>
      </c>
      <c r="M14" s="65">
        <v>112025</v>
      </c>
      <c r="N14" s="65">
        <v>80530</v>
      </c>
      <c r="O14" s="65">
        <v>55263</v>
      </c>
      <c r="P14" s="65">
        <v>45992</v>
      </c>
      <c r="Q14" s="65">
        <v>39436</v>
      </c>
      <c r="R14" s="65">
        <v>61078</v>
      </c>
      <c r="S14" s="65">
        <v>22344</v>
      </c>
    </row>
    <row r="15" spans="1:20">
      <c r="A15" s="65" t="s">
        <v>425</v>
      </c>
      <c r="B15" s="65">
        <v>633492</v>
      </c>
      <c r="C15" s="65">
        <v>39524</v>
      </c>
      <c r="D15" s="65">
        <v>31341</v>
      </c>
      <c r="E15" s="65">
        <v>14613</v>
      </c>
      <c r="F15" s="65">
        <v>8992</v>
      </c>
      <c r="G15" s="65">
        <v>14883</v>
      </c>
      <c r="H15" s="65">
        <v>26256</v>
      </c>
      <c r="I15" s="65">
        <v>53030</v>
      </c>
      <c r="J15" s="65">
        <v>67729</v>
      </c>
      <c r="K15" s="65">
        <v>68046</v>
      </c>
      <c r="L15" s="65">
        <v>68888</v>
      </c>
      <c r="M15" s="65">
        <v>66333</v>
      </c>
      <c r="N15" s="65">
        <v>48560</v>
      </c>
      <c r="O15" s="65">
        <v>33053</v>
      </c>
      <c r="P15" s="65">
        <v>26858</v>
      </c>
      <c r="Q15" s="65">
        <v>22478</v>
      </c>
      <c r="R15" s="65">
        <v>33192</v>
      </c>
      <c r="S15" s="65">
        <v>9716</v>
      </c>
    </row>
    <row r="16" spans="1:20">
      <c r="A16" s="65" t="s">
        <v>426</v>
      </c>
      <c r="B16" s="65">
        <v>513693</v>
      </c>
      <c r="C16" s="65">
        <v>37198</v>
      </c>
      <c r="D16" s="65">
        <v>29356</v>
      </c>
      <c r="E16" s="65">
        <v>13413</v>
      </c>
      <c r="F16" s="65">
        <v>7969</v>
      </c>
      <c r="G16" s="65">
        <v>12364</v>
      </c>
      <c r="H16" s="65">
        <v>22349</v>
      </c>
      <c r="I16" s="65">
        <v>46969</v>
      </c>
      <c r="J16" s="65">
        <v>58398</v>
      </c>
      <c r="K16" s="65">
        <v>55515</v>
      </c>
      <c r="L16" s="65">
        <v>53684</v>
      </c>
      <c r="M16" s="65">
        <v>45692</v>
      </c>
      <c r="N16" s="65">
        <v>31970</v>
      </c>
      <c r="O16" s="65">
        <v>22210</v>
      </c>
      <c r="P16" s="65">
        <v>19134</v>
      </c>
      <c r="Q16" s="65">
        <v>16958</v>
      </c>
      <c r="R16" s="65">
        <v>27886</v>
      </c>
      <c r="S16" s="65">
        <v>12628</v>
      </c>
    </row>
    <row r="17" spans="1:19">
      <c r="A17" s="65" t="s">
        <v>47</v>
      </c>
      <c r="B17" s="65">
        <v>1143398</v>
      </c>
      <c r="C17" s="65">
        <v>76473</v>
      </c>
      <c r="D17" s="65">
        <v>60528</v>
      </c>
      <c r="E17" s="65">
        <v>27951</v>
      </c>
      <c r="F17" s="65">
        <v>16919</v>
      </c>
      <c r="G17" s="65">
        <v>27160</v>
      </c>
      <c r="H17" s="65">
        <v>48432</v>
      </c>
      <c r="I17" s="65">
        <v>99649</v>
      </c>
      <c r="J17" s="65">
        <v>125769</v>
      </c>
      <c r="K17" s="65">
        <v>123154</v>
      </c>
      <c r="L17" s="65">
        <v>122153</v>
      </c>
      <c r="M17" s="65">
        <v>111634</v>
      </c>
      <c r="N17" s="65">
        <v>80287</v>
      </c>
      <c r="O17" s="65">
        <v>55071</v>
      </c>
      <c r="P17" s="65">
        <v>45820</v>
      </c>
      <c r="Q17" s="65">
        <v>39273</v>
      </c>
      <c r="R17" s="65">
        <v>60881</v>
      </c>
      <c r="S17" s="65">
        <v>22244</v>
      </c>
    </row>
    <row r="18" spans="1:19">
      <c r="A18" s="65" t="s">
        <v>425</v>
      </c>
      <c r="B18" s="65">
        <v>631513</v>
      </c>
      <c r="C18" s="65">
        <v>39406</v>
      </c>
      <c r="D18" s="65">
        <v>31256</v>
      </c>
      <c r="E18" s="65">
        <v>14578</v>
      </c>
      <c r="F18" s="65">
        <v>8968</v>
      </c>
      <c r="G18" s="65">
        <v>14850</v>
      </c>
      <c r="H18" s="65">
        <v>26168</v>
      </c>
      <c r="I18" s="65">
        <v>52860</v>
      </c>
      <c r="J18" s="65">
        <v>67577</v>
      </c>
      <c r="K18" s="65">
        <v>67853</v>
      </c>
      <c r="L18" s="65">
        <v>68689</v>
      </c>
      <c r="M18" s="65">
        <v>66117</v>
      </c>
      <c r="N18" s="65">
        <v>48411</v>
      </c>
      <c r="O18" s="65">
        <v>32930</v>
      </c>
      <c r="P18" s="65">
        <v>26746</v>
      </c>
      <c r="Q18" s="65">
        <v>22377</v>
      </c>
      <c r="R18" s="65">
        <v>33072</v>
      </c>
      <c r="S18" s="65">
        <v>9655</v>
      </c>
    </row>
    <row r="19" spans="1:19">
      <c r="A19" s="65" t="s">
        <v>426</v>
      </c>
      <c r="B19" s="65">
        <v>511885</v>
      </c>
      <c r="C19" s="65">
        <v>37067</v>
      </c>
      <c r="D19" s="65">
        <v>29272</v>
      </c>
      <c r="E19" s="65">
        <v>13373</v>
      </c>
      <c r="F19" s="65">
        <v>7951</v>
      </c>
      <c r="G19" s="65">
        <v>12310</v>
      </c>
      <c r="H19" s="65">
        <v>22264</v>
      </c>
      <c r="I19" s="65">
        <v>46789</v>
      </c>
      <c r="J19" s="65">
        <v>58192</v>
      </c>
      <c r="K19" s="65">
        <v>55301</v>
      </c>
      <c r="L19" s="65">
        <v>53464</v>
      </c>
      <c r="M19" s="65">
        <v>45517</v>
      </c>
      <c r="N19" s="65">
        <v>31876</v>
      </c>
      <c r="O19" s="65">
        <v>22141</v>
      </c>
      <c r="P19" s="65">
        <v>19074</v>
      </c>
      <c r="Q19" s="65">
        <v>16896</v>
      </c>
      <c r="R19" s="65">
        <v>27809</v>
      </c>
      <c r="S19" s="65">
        <v>12589</v>
      </c>
    </row>
    <row r="20" spans="1:19">
      <c r="A20" s="65" t="s">
        <v>75</v>
      </c>
      <c r="B20" s="65">
        <v>3787</v>
      </c>
      <c r="C20" s="65">
        <v>249</v>
      </c>
      <c r="D20" s="65">
        <v>169</v>
      </c>
      <c r="E20" s="65">
        <v>75</v>
      </c>
      <c r="F20" s="65">
        <v>42</v>
      </c>
      <c r="G20" s="65">
        <v>87</v>
      </c>
      <c r="H20" s="65">
        <v>173</v>
      </c>
      <c r="I20" s="65">
        <v>350</v>
      </c>
      <c r="J20" s="65">
        <v>358</v>
      </c>
      <c r="K20" s="65">
        <v>407</v>
      </c>
      <c r="L20" s="65">
        <v>419</v>
      </c>
      <c r="M20" s="65">
        <v>391</v>
      </c>
      <c r="N20" s="65">
        <v>243</v>
      </c>
      <c r="O20" s="65">
        <v>192</v>
      </c>
      <c r="P20" s="65">
        <v>172</v>
      </c>
      <c r="Q20" s="65">
        <v>163</v>
      </c>
      <c r="R20" s="65">
        <v>197</v>
      </c>
      <c r="S20" s="65">
        <v>100</v>
      </c>
    </row>
    <row r="21" spans="1:19">
      <c r="A21" s="65" t="s">
        <v>425</v>
      </c>
      <c r="B21" s="65">
        <v>1979</v>
      </c>
      <c r="C21" s="65">
        <v>118</v>
      </c>
      <c r="D21" s="65">
        <v>85</v>
      </c>
      <c r="E21" s="65">
        <v>35</v>
      </c>
      <c r="F21" s="65">
        <v>24</v>
      </c>
      <c r="G21" s="65">
        <v>33</v>
      </c>
      <c r="H21" s="65">
        <v>88</v>
      </c>
      <c r="I21" s="65">
        <v>170</v>
      </c>
      <c r="J21" s="65">
        <v>152</v>
      </c>
      <c r="K21" s="65">
        <v>193</v>
      </c>
      <c r="L21" s="65">
        <v>199</v>
      </c>
      <c r="M21" s="65">
        <v>216</v>
      </c>
      <c r="N21" s="65">
        <v>149</v>
      </c>
      <c r="O21" s="65">
        <v>123</v>
      </c>
      <c r="P21" s="65">
        <v>112</v>
      </c>
      <c r="Q21" s="65">
        <v>101</v>
      </c>
      <c r="R21" s="65">
        <v>120</v>
      </c>
      <c r="S21" s="65">
        <v>61</v>
      </c>
    </row>
    <row r="22" spans="1:19">
      <c r="A22" s="65" t="s">
        <v>426</v>
      </c>
      <c r="B22" s="65">
        <v>1808</v>
      </c>
      <c r="C22" s="65">
        <v>131</v>
      </c>
      <c r="D22" s="65">
        <v>84</v>
      </c>
      <c r="E22" s="65">
        <v>40</v>
      </c>
      <c r="F22" s="65">
        <v>18</v>
      </c>
      <c r="G22" s="65">
        <v>54</v>
      </c>
      <c r="H22" s="65">
        <v>85</v>
      </c>
      <c r="I22" s="65">
        <v>180</v>
      </c>
      <c r="J22" s="65">
        <v>206</v>
      </c>
      <c r="K22" s="65">
        <v>214</v>
      </c>
      <c r="L22" s="65">
        <v>220</v>
      </c>
      <c r="M22" s="65">
        <v>175</v>
      </c>
      <c r="N22" s="65">
        <v>94</v>
      </c>
      <c r="O22" s="65">
        <v>69</v>
      </c>
      <c r="P22" s="65">
        <v>60</v>
      </c>
      <c r="Q22" s="65">
        <v>62</v>
      </c>
      <c r="R22" s="65">
        <v>77</v>
      </c>
      <c r="S22" s="65">
        <v>39</v>
      </c>
    </row>
    <row r="23" spans="1:19">
      <c r="A23" s="65" t="s">
        <v>429</v>
      </c>
      <c r="B23" s="65">
        <v>392975</v>
      </c>
      <c r="C23" s="65">
        <v>38775</v>
      </c>
      <c r="D23" s="65">
        <v>32706</v>
      </c>
      <c r="E23" s="65">
        <v>15795</v>
      </c>
      <c r="F23" s="65">
        <v>10492</v>
      </c>
      <c r="G23" s="65">
        <v>16823</v>
      </c>
      <c r="H23" s="65">
        <v>26963</v>
      </c>
      <c r="I23" s="65">
        <v>42537</v>
      </c>
      <c r="J23" s="65">
        <v>41074</v>
      </c>
      <c r="K23" s="65">
        <v>33157</v>
      </c>
      <c r="L23" s="65">
        <v>26796</v>
      </c>
      <c r="M23" s="65">
        <v>29565</v>
      </c>
      <c r="N23" s="65">
        <v>27313</v>
      </c>
      <c r="O23" s="65">
        <v>23663</v>
      </c>
      <c r="P23" s="65">
        <v>14095</v>
      </c>
      <c r="Q23" s="65">
        <v>6615</v>
      </c>
      <c r="R23" s="65">
        <v>5443</v>
      </c>
      <c r="S23" s="65">
        <v>1163</v>
      </c>
    </row>
    <row r="24" spans="1:19">
      <c r="A24" s="65" t="s">
        <v>425</v>
      </c>
      <c r="B24" s="65">
        <v>200005</v>
      </c>
      <c r="C24" s="65">
        <v>19974</v>
      </c>
      <c r="D24" s="65">
        <v>16721</v>
      </c>
      <c r="E24" s="65">
        <v>8144</v>
      </c>
      <c r="F24" s="65">
        <v>5571</v>
      </c>
      <c r="G24" s="65">
        <v>8561</v>
      </c>
      <c r="H24" s="65">
        <v>13272</v>
      </c>
      <c r="I24" s="65">
        <v>21845</v>
      </c>
      <c r="J24" s="65">
        <v>21228</v>
      </c>
      <c r="K24" s="65">
        <v>16229</v>
      </c>
      <c r="L24" s="65">
        <v>12414</v>
      </c>
      <c r="M24" s="65">
        <v>14573</v>
      </c>
      <c r="N24" s="65">
        <v>14202</v>
      </c>
      <c r="O24" s="65">
        <v>12769</v>
      </c>
      <c r="P24" s="65">
        <v>7831</v>
      </c>
      <c r="Q24" s="65">
        <v>3619</v>
      </c>
      <c r="R24" s="65">
        <v>2672</v>
      </c>
      <c r="S24" s="65">
        <v>380</v>
      </c>
    </row>
    <row r="25" spans="1:19">
      <c r="A25" s="65" t="s">
        <v>426</v>
      </c>
      <c r="B25" s="65">
        <v>192970</v>
      </c>
      <c r="C25" s="65">
        <v>18801</v>
      </c>
      <c r="D25" s="65">
        <v>15985</v>
      </c>
      <c r="E25" s="65">
        <v>7651</v>
      </c>
      <c r="F25" s="65">
        <v>4921</v>
      </c>
      <c r="G25" s="65">
        <v>8262</v>
      </c>
      <c r="H25" s="65">
        <v>13691</v>
      </c>
      <c r="I25" s="65">
        <v>20692</v>
      </c>
      <c r="J25" s="65">
        <v>19846</v>
      </c>
      <c r="K25" s="65">
        <v>16928</v>
      </c>
      <c r="L25" s="65">
        <v>14382</v>
      </c>
      <c r="M25" s="65">
        <v>14992</v>
      </c>
      <c r="N25" s="65">
        <v>13111</v>
      </c>
      <c r="O25" s="65">
        <v>10894</v>
      </c>
      <c r="P25" s="65">
        <v>6264</v>
      </c>
      <c r="Q25" s="65">
        <v>2996</v>
      </c>
      <c r="R25" s="65">
        <v>2771</v>
      </c>
      <c r="S25" s="65">
        <v>783</v>
      </c>
    </row>
    <row r="26" spans="1:19">
      <c r="A26" s="65" t="s">
        <v>430</v>
      </c>
      <c r="B26" s="65">
        <v>60658</v>
      </c>
      <c r="C26" s="65">
        <v>6488</v>
      </c>
      <c r="D26" s="65">
        <v>4504</v>
      </c>
      <c r="E26" s="65">
        <v>1731</v>
      </c>
      <c r="F26" s="65">
        <v>1087</v>
      </c>
      <c r="G26" s="65">
        <v>1753</v>
      </c>
      <c r="H26" s="65">
        <v>3358</v>
      </c>
      <c r="I26" s="65">
        <v>7732</v>
      </c>
      <c r="J26" s="65">
        <v>9689</v>
      </c>
      <c r="K26" s="65">
        <v>8713</v>
      </c>
      <c r="L26" s="65">
        <v>6294</v>
      </c>
      <c r="M26" s="65">
        <v>4187</v>
      </c>
      <c r="N26" s="65">
        <v>2344</v>
      </c>
      <c r="O26" s="65">
        <v>1322</v>
      </c>
      <c r="P26" s="65">
        <v>677</v>
      </c>
      <c r="Q26" s="65">
        <v>319</v>
      </c>
      <c r="R26" s="65">
        <v>340</v>
      </c>
      <c r="S26" s="65">
        <v>120</v>
      </c>
    </row>
    <row r="27" spans="1:19">
      <c r="A27" s="65" t="s">
        <v>425</v>
      </c>
      <c r="B27" s="65">
        <v>32610</v>
      </c>
      <c r="C27" s="65">
        <v>3289</v>
      </c>
      <c r="D27" s="65">
        <v>2223</v>
      </c>
      <c r="E27" s="65">
        <v>867</v>
      </c>
      <c r="F27" s="65">
        <v>542</v>
      </c>
      <c r="G27" s="65">
        <v>866</v>
      </c>
      <c r="H27" s="65">
        <v>1698</v>
      </c>
      <c r="I27" s="65">
        <v>4037</v>
      </c>
      <c r="J27" s="65">
        <v>5235</v>
      </c>
      <c r="K27" s="65">
        <v>4760</v>
      </c>
      <c r="L27" s="65">
        <v>3444</v>
      </c>
      <c r="M27" s="65">
        <v>2348</v>
      </c>
      <c r="N27" s="65">
        <v>1475</v>
      </c>
      <c r="O27" s="65">
        <v>914</v>
      </c>
      <c r="P27" s="65">
        <v>443</v>
      </c>
      <c r="Q27" s="65">
        <v>215</v>
      </c>
      <c r="R27" s="65">
        <v>202</v>
      </c>
      <c r="S27" s="65">
        <v>52</v>
      </c>
    </row>
    <row r="28" spans="1:19">
      <c r="A28" s="65" t="s">
        <v>426</v>
      </c>
      <c r="B28" s="65">
        <v>28048</v>
      </c>
      <c r="C28" s="65">
        <v>3199</v>
      </c>
      <c r="D28" s="65">
        <v>2281</v>
      </c>
      <c r="E28" s="65">
        <v>864</v>
      </c>
      <c r="F28" s="65">
        <v>545</v>
      </c>
      <c r="G28" s="65">
        <v>887</v>
      </c>
      <c r="H28" s="65">
        <v>1660</v>
      </c>
      <c r="I28" s="65">
        <v>3695</v>
      </c>
      <c r="J28" s="65">
        <v>4454</v>
      </c>
      <c r="K28" s="65">
        <v>3953</v>
      </c>
      <c r="L28" s="65">
        <v>2850</v>
      </c>
      <c r="M28" s="65">
        <v>1839</v>
      </c>
      <c r="N28" s="65">
        <v>869</v>
      </c>
      <c r="O28" s="65">
        <v>408</v>
      </c>
      <c r="P28" s="65">
        <v>234</v>
      </c>
      <c r="Q28" s="65">
        <v>104</v>
      </c>
      <c r="R28" s="65">
        <v>138</v>
      </c>
      <c r="S28" s="65">
        <v>68</v>
      </c>
    </row>
    <row r="29" spans="1:19">
      <c r="A29" s="65" t="s">
        <v>431</v>
      </c>
      <c r="B29" s="65">
        <v>72158</v>
      </c>
      <c r="C29" s="65">
        <v>4118</v>
      </c>
      <c r="D29" s="65">
        <v>4431</v>
      </c>
      <c r="E29" s="65">
        <v>2389</v>
      </c>
      <c r="F29" s="65">
        <v>1775</v>
      </c>
      <c r="G29" s="65">
        <v>2457</v>
      </c>
      <c r="H29" s="65">
        <v>3709</v>
      </c>
      <c r="I29" s="65">
        <v>7793</v>
      </c>
      <c r="J29" s="65">
        <v>10696</v>
      </c>
      <c r="K29" s="65">
        <v>10124</v>
      </c>
      <c r="L29" s="65">
        <v>8389</v>
      </c>
      <c r="M29" s="65">
        <v>6054</v>
      </c>
      <c r="N29" s="65">
        <v>4045</v>
      </c>
      <c r="O29" s="65">
        <v>2455</v>
      </c>
      <c r="P29" s="65">
        <v>1554</v>
      </c>
      <c r="Q29" s="65">
        <v>801</v>
      </c>
      <c r="R29" s="65">
        <v>842</v>
      </c>
      <c r="S29" s="65">
        <v>526</v>
      </c>
    </row>
    <row r="30" spans="1:19">
      <c r="A30" s="65" t="s">
        <v>425</v>
      </c>
      <c r="B30" s="65">
        <v>28870</v>
      </c>
      <c r="C30" s="65">
        <v>2108</v>
      </c>
      <c r="D30" s="65">
        <v>2204</v>
      </c>
      <c r="E30" s="65">
        <v>1148</v>
      </c>
      <c r="F30" s="65">
        <v>850</v>
      </c>
      <c r="G30" s="65">
        <v>1119</v>
      </c>
      <c r="H30" s="65">
        <v>1582</v>
      </c>
      <c r="I30" s="65">
        <v>2840</v>
      </c>
      <c r="J30" s="65">
        <v>3642</v>
      </c>
      <c r="K30" s="65">
        <v>3428</v>
      </c>
      <c r="L30" s="65">
        <v>2887</v>
      </c>
      <c r="M30" s="65">
        <v>2272</v>
      </c>
      <c r="N30" s="65">
        <v>1738</v>
      </c>
      <c r="O30" s="65">
        <v>1161</v>
      </c>
      <c r="P30" s="65">
        <v>794</v>
      </c>
      <c r="Q30" s="65">
        <v>428</v>
      </c>
      <c r="R30" s="65">
        <v>424</v>
      </c>
      <c r="S30" s="65">
        <v>245</v>
      </c>
    </row>
    <row r="31" spans="1:19">
      <c r="A31" s="65" t="s">
        <v>426</v>
      </c>
      <c r="B31" s="65">
        <v>43288</v>
      </c>
      <c r="C31" s="65">
        <v>2010</v>
      </c>
      <c r="D31" s="65">
        <v>2227</v>
      </c>
      <c r="E31" s="65">
        <v>1241</v>
      </c>
      <c r="F31" s="65">
        <v>925</v>
      </c>
      <c r="G31" s="65">
        <v>1338</v>
      </c>
      <c r="H31" s="65">
        <v>2127</v>
      </c>
      <c r="I31" s="65">
        <v>4953</v>
      </c>
      <c r="J31" s="65">
        <v>7054</v>
      </c>
      <c r="K31" s="65">
        <v>6696</v>
      </c>
      <c r="L31" s="65">
        <v>5502</v>
      </c>
      <c r="M31" s="65">
        <v>3782</v>
      </c>
      <c r="N31" s="65">
        <v>2307</v>
      </c>
      <c r="O31" s="65">
        <v>1294</v>
      </c>
      <c r="P31" s="65">
        <v>760</v>
      </c>
      <c r="Q31" s="65">
        <v>373</v>
      </c>
      <c r="R31" s="65">
        <v>418</v>
      </c>
      <c r="S31" s="65">
        <v>281</v>
      </c>
    </row>
    <row r="32" spans="1:19">
      <c r="A32" s="65" t="s">
        <v>432</v>
      </c>
      <c r="B32" s="65">
        <v>24192</v>
      </c>
      <c r="C32" s="65">
        <v>2152</v>
      </c>
      <c r="D32" s="65">
        <v>1876</v>
      </c>
      <c r="E32" s="65">
        <v>734</v>
      </c>
      <c r="F32" s="65">
        <v>542</v>
      </c>
      <c r="G32" s="65">
        <v>816</v>
      </c>
      <c r="H32" s="65">
        <v>855</v>
      </c>
      <c r="I32" s="65">
        <v>1644</v>
      </c>
      <c r="J32" s="65">
        <v>2402</v>
      </c>
      <c r="K32" s="65">
        <v>2686</v>
      </c>
      <c r="L32" s="65">
        <v>2812</v>
      </c>
      <c r="M32" s="65">
        <v>2392</v>
      </c>
      <c r="N32" s="65">
        <v>1811</v>
      </c>
      <c r="O32" s="65">
        <v>1206</v>
      </c>
      <c r="P32" s="65">
        <v>850</v>
      </c>
      <c r="Q32" s="65">
        <v>511</v>
      </c>
      <c r="R32" s="65">
        <v>524</v>
      </c>
      <c r="S32" s="65">
        <v>379</v>
      </c>
    </row>
    <row r="33" spans="1:19">
      <c r="A33" s="65" t="s">
        <v>425</v>
      </c>
      <c r="B33" s="65">
        <v>11980</v>
      </c>
      <c r="C33" s="65">
        <v>1106</v>
      </c>
      <c r="D33" s="65">
        <v>983</v>
      </c>
      <c r="E33" s="65">
        <v>373</v>
      </c>
      <c r="F33" s="65">
        <v>275</v>
      </c>
      <c r="G33" s="65">
        <v>358</v>
      </c>
      <c r="H33" s="65">
        <v>368</v>
      </c>
      <c r="I33" s="65">
        <v>647</v>
      </c>
      <c r="J33" s="65">
        <v>1014</v>
      </c>
      <c r="K33" s="65">
        <v>1199</v>
      </c>
      <c r="L33" s="65">
        <v>1366</v>
      </c>
      <c r="M33" s="65">
        <v>1249</v>
      </c>
      <c r="N33" s="65">
        <v>1016</v>
      </c>
      <c r="O33" s="65">
        <v>684</v>
      </c>
      <c r="P33" s="65">
        <v>519</v>
      </c>
      <c r="Q33" s="65">
        <v>307</v>
      </c>
      <c r="R33" s="65">
        <v>315</v>
      </c>
      <c r="S33" s="65">
        <v>201</v>
      </c>
    </row>
    <row r="34" spans="1:19">
      <c r="A34" s="65" t="s">
        <v>426</v>
      </c>
      <c r="B34" s="65">
        <v>12212</v>
      </c>
      <c r="C34" s="65">
        <v>1046</v>
      </c>
      <c r="D34" s="65">
        <v>893</v>
      </c>
      <c r="E34" s="65">
        <v>361</v>
      </c>
      <c r="F34" s="65">
        <v>267</v>
      </c>
      <c r="G34" s="65">
        <v>458</v>
      </c>
      <c r="H34" s="65">
        <v>487</v>
      </c>
      <c r="I34" s="65">
        <v>997</v>
      </c>
      <c r="J34" s="65">
        <v>1388</v>
      </c>
      <c r="K34" s="65">
        <v>1487</v>
      </c>
      <c r="L34" s="65">
        <v>1446</v>
      </c>
      <c r="M34" s="65">
        <v>1143</v>
      </c>
      <c r="N34" s="65">
        <v>795</v>
      </c>
      <c r="O34" s="65">
        <v>522</v>
      </c>
      <c r="P34" s="65">
        <v>331</v>
      </c>
      <c r="Q34" s="65">
        <v>204</v>
      </c>
      <c r="R34" s="65">
        <v>209</v>
      </c>
      <c r="S34" s="65">
        <v>178</v>
      </c>
    </row>
    <row r="35" spans="1:19">
      <c r="A35" s="65" t="s">
        <v>433</v>
      </c>
      <c r="B35" s="65">
        <v>12133</v>
      </c>
      <c r="C35" s="65">
        <v>576</v>
      </c>
      <c r="D35" s="65">
        <v>717</v>
      </c>
      <c r="E35" s="65">
        <v>392</v>
      </c>
      <c r="F35" s="65">
        <v>295</v>
      </c>
      <c r="G35" s="65">
        <v>423</v>
      </c>
      <c r="H35" s="65">
        <v>829</v>
      </c>
      <c r="I35" s="65">
        <v>1695</v>
      </c>
      <c r="J35" s="65">
        <v>2243</v>
      </c>
      <c r="K35" s="65">
        <v>2006</v>
      </c>
      <c r="L35" s="65">
        <v>1355</v>
      </c>
      <c r="M35" s="65">
        <v>794</v>
      </c>
      <c r="N35" s="65">
        <v>388</v>
      </c>
      <c r="O35" s="65">
        <v>185</v>
      </c>
      <c r="P35" s="65">
        <v>116</v>
      </c>
      <c r="Q35" s="65">
        <v>37</v>
      </c>
      <c r="R35" s="65">
        <v>58</v>
      </c>
      <c r="S35" s="65">
        <v>24</v>
      </c>
    </row>
    <row r="36" spans="1:19">
      <c r="A36" s="65" t="s">
        <v>425</v>
      </c>
      <c r="B36" s="65">
        <v>4748</v>
      </c>
      <c r="C36" s="65">
        <v>279</v>
      </c>
      <c r="D36" s="65">
        <v>320</v>
      </c>
      <c r="E36" s="65">
        <v>184</v>
      </c>
      <c r="F36" s="65">
        <v>124</v>
      </c>
      <c r="G36" s="65">
        <v>177</v>
      </c>
      <c r="H36" s="65">
        <v>337</v>
      </c>
      <c r="I36" s="65">
        <v>710</v>
      </c>
      <c r="J36" s="65">
        <v>848</v>
      </c>
      <c r="K36" s="65">
        <v>758</v>
      </c>
      <c r="L36" s="65">
        <v>454</v>
      </c>
      <c r="M36" s="65">
        <v>255</v>
      </c>
      <c r="N36" s="65">
        <v>145</v>
      </c>
      <c r="O36" s="65">
        <v>69</v>
      </c>
      <c r="P36" s="65">
        <v>36</v>
      </c>
      <c r="Q36" s="65">
        <v>16</v>
      </c>
      <c r="R36" s="65">
        <v>28</v>
      </c>
      <c r="S36" s="65">
        <v>8</v>
      </c>
    </row>
    <row r="37" spans="1:19">
      <c r="A37" s="65" t="s">
        <v>426</v>
      </c>
      <c r="B37" s="65">
        <v>7385</v>
      </c>
      <c r="C37" s="65">
        <v>297</v>
      </c>
      <c r="D37" s="65">
        <v>397</v>
      </c>
      <c r="E37" s="65">
        <v>208</v>
      </c>
      <c r="F37" s="65">
        <v>171</v>
      </c>
      <c r="G37" s="65">
        <v>246</v>
      </c>
      <c r="H37" s="65">
        <v>492</v>
      </c>
      <c r="I37" s="65">
        <v>985</v>
      </c>
      <c r="J37" s="65">
        <v>1395</v>
      </c>
      <c r="K37" s="65">
        <v>1248</v>
      </c>
      <c r="L37" s="65">
        <v>901</v>
      </c>
      <c r="M37" s="65">
        <v>539</v>
      </c>
      <c r="N37" s="65">
        <v>243</v>
      </c>
      <c r="O37" s="65">
        <v>116</v>
      </c>
      <c r="P37" s="65">
        <v>80</v>
      </c>
      <c r="Q37" s="65">
        <v>21</v>
      </c>
      <c r="R37" s="65">
        <v>30</v>
      </c>
      <c r="S37" s="65">
        <v>16</v>
      </c>
    </row>
    <row r="38" spans="1:19">
      <c r="A38" s="65" t="s">
        <v>434</v>
      </c>
      <c r="B38" s="65">
        <v>35833</v>
      </c>
      <c r="C38" s="65">
        <v>1390</v>
      </c>
      <c r="D38" s="65">
        <v>1838</v>
      </c>
      <c r="E38" s="65">
        <v>1263</v>
      </c>
      <c r="F38" s="65">
        <v>938</v>
      </c>
      <c r="G38" s="65">
        <v>1218</v>
      </c>
      <c r="H38" s="65">
        <v>2025</v>
      </c>
      <c r="I38" s="65">
        <v>4454</v>
      </c>
      <c r="J38" s="65">
        <v>6051</v>
      </c>
      <c r="K38" s="65">
        <v>5432</v>
      </c>
      <c r="L38" s="65">
        <v>4222</v>
      </c>
      <c r="M38" s="65">
        <v>2868</v>
      </c>
      <c r="N38" s="65">
        <v>1846</v>
      </c>
      <c r="O38" s="65">
        <v>1064</v>
      </c>
      <c r="P38" s="65">
        <v>588</v>
      </c>
      <c r="Q38" s="65">
        <v>253</v>
      </c>
      <c r="R38" s="65">
        <v>260</v>
      </c>
      <c r="S38" s="65">
        <v>123</v>
      </c>
    </row>
    <row r="39" spans="1:19">
      <c r="A39" s="65" t="s">
        <v>425</v>
      </c>
      <c r="B39" s="65">
        <v>12142</v>
      </c>
      <c r="C39" s="65">
        <v>723</v>
      </c>
      <c r="D39" s="65">
        <v>901</v>
      </c>
      <c r="E39" s="65">
        <v>591</v>
      </c>
      <c r="F39" s="65">
        <v>451</v>
      </c>
      <c r="G39" s="65">
        <v>584</v>
      </c>
      <c r="H39" s="65">
        <v>877</v>
      </c>
      <c r="I39" s="65">
        <v>1483</v>
      </c>
      <c r="J39" s="65">
        <v>1780</v>
      </c>
      <c r="K39" s="65">
        <v>1471</v>
      </c>
      <c r="L39" s="65">
        <v>1067</v>
      </c>
      <c r="M39" s="65">
        <v>768</v>
      </c>
      <c r="N39" s="65">
        <v>577</v>
      </c>
      <c r="O39" s="65">
        <v>408</v>
      </c>
      <c r="P39" s="65">
        <v>239</v>
      </c>
      <c r="Q39" s="65">
        <v>105</v>
      </c>
      <c r="R39" s="65">
        <v>81</v>
      </c>
      <c r="S39" s="65">
        <v>36</v>
      </c>
    </row>
    <row r="40" spans="1:19">
      <c r="A40" s="65" t="s">
        <v>426</v>
      </c>
      <c r="B40" s="65">
        <v>23691</v>
      </c>
      <c r="C40" s="65">
        <v>667</v>
      </c>
      <c r="D40" s="65">
        <v>937</v>
      </c>
      <c r="E40" s="65">
        <v>672</v>
      </c>
      <c r="F40" s="65">
        <v>487</v>
      </c>
      <c r="G40" s="65">
        <v>634</v>
      </c>
      <c r="H40" s="65">
        <v>1148</v>
      </c>
      <c r="I40" s="65">
        <v>2971</v>
      </c>
      <c r="J40" s="65">
        <v>4271</v>
      </c>
      <c r="K40" s="65">
        <v>3961</v>
      </c>
      <c r="L40" s="65">
        <v>3155</v>
      </c>
      <c r="M40" s="65">
        <v>2100</v>
      </c>
      <c r="N40" s="65">
        <v>1269</v>
      </c>
      <c r="O40" s="65">
        <v>656</v>
      </c>
      <c r="P40" s="65">
        <v>349</v>
      </c>
      <c r="Q40" s="65">
        <v>148</v>
      </c>
      <c r="R40" s="65">
        <v>179</v>
      </c>
      <c r="S40" s="65">
        <v>87</v>
      </c>
    </row>
    <row r="41" spans="1:19">
      <c r="A41" s="65" t="s">
        <v>435</v>
      </c>
      <c r="B41" s="65">
        <v>95275</v>
      </c>
      <c r="C41" s="65">
        <v>8362</v>
      </c>
      <c r="D41" s="65">
        <v>7587</v>
      </c>
      <c r="E41" s="65">
        <v>2979</v>
      </c>
      <c r="F41" s="65">
        <v>1738</v>
      </c>
      <c r="G41" s="65">
        <v>3507</v>
      </c>
      <c r="H41" s="65">
        <v>5824</v>
      </c>
      <c r="I41" s="65">
        <v>10211</v>
      </c>
      <c r="J41" s="65">
        <v>13291</v>
      </c>
      <c r="K41" s="65">
        <v>12362</v>
      </c>
      <c r="L41" s="65">
        <v>10648</v>
      </c>
      <c r="M41" s="65">
        <v>7676</v>
      </c>
      <c r="N41" s="65">
        <v>4593</v>
      </c>
      <c r="O41" s="65">
        <v>2674</v>
      </c>
      <c r="P41" s="65">
        <v>1584</v>
      </c>
      <c r="Q41" s="65">
        <v>829</v>
      </c>
      <c r="R41" s="65">
        <v>934</v>
      </c>
      <c r="S41" s="65">
        <v>476</v>
      </c>
    </row>
    <row r="42" spans="1:19">
      <c r="A42" s="65" t="s">
        <v>425</v>
      </c>
      <c r="B42" s="65">
        <v>44185</v>
      </c>
      <c r="C42" s="65">
        <v>4248</v>
      </c>
      <c r="D42" s="65">
        <v>3860</v>
      </c>
      <c r="E42" s="65">
        <v>1540</v>
      </c>
      <c r="F42" s="65">
        <v>902</v>
      </c>
      <c r="G42" s="65">
        <v>1692</v>
      </c>
      <c r="H42" s="65">
        <v>2561</v>
      </c>
      <c r="I42" s="65">
        <v>4374</v>
      </c>
      <c r="J42" s="65">
        <v>5257</v>
      </c>
      <c r="K42" s="65">
        <v>4807</v>
      </c>
      <c r="L42" s="65">
        <v>4920</v>
      </c>
      <c r="M42" s="65">
        <v>3943</v>
      </c>
      <c r="N42" s="65">
        <v>2571</v>
      </c>
      <c r="O42" s="65">
        <v>1511</v>
      </c>
      <c r="P42" s="65">
        <v>928</v>
      </c>
      <c r="Q42" s="65">
        <v>432</v>
      </c>
      <c r="R42" s="65">
        <v>423</v>
      </c>
      <c r="S42" s="65">
        <v>216</v>
      </c>
    </row>
    <row r="43" spans="1:19">
      <c r="A43" s="65" t="s">
        <v>426</v>
      </c>
      <c r="B43" s="65">
        <v>51090</v>
      </c>
      <c r="C43" s="65">
        <v>4114</v>
      </c>
      <c r="D43" s="65">
        <v>3727</v>
      </c>
      <c r="E43" s="65">
        <v>1439</v>
      </c>
      <c r="F43" s="65">
        <v>836</v>
      </c>
      <c r="G43" s="65">
        <v>1815</v>
      </c>
      <c r="H43" s="65">
        <v>3263</v>
      </c>
      <c r="I43" s="65">
        <v>5837</v>
      </c>
      <c r="J43" s="65">
        <v>8034</v>
      </c>
      <c r="K43" s="65">
        <v>7555</v>
      </c>
      <c r="L43" s="65">
        <v>5728</v>
      </c>
      <c r="M43" s="65">
        <v>3733</v>
      </c>
      <c r="N43" s="65">
        <v>2022</v>
      </c>
      <c r="O43" s="65">
        <v>1163</v>
      </c>
      <c r="P43" s="65">
        <v>656</v>
      </c>
      <c r="Q43" s="65">
        <v>397</v>
      </c>
      <c r="R43" s="65">
        <v>511</v>
      </c>
      <c r="S43" s="65">
        <v>260</v>
      </c>
    </row>
    <row r="44" spans="1:19">
      <c r="A44" s="65" t="s">
        <v>436</v>
      </c>
      <c r="B44" s="65">
        <v>3530</v>
      </c>
      <c r="C44" s="65">
        <v>293</v>
      </c>
      <c r="D44" s="65">
        <v>242</v>
      </c>
      <c r="E44" s="65">
        <v>105</v>
      </c>
      <c r="F44" s="65">
        <v>43</v>
      </c>
      <c r="G44" s="65">
        <v>76</v>
      </c>
      <c r="H44" s="65">
        <v>73</v>
      </c>
      <c r="I44" s="65">
        <v>257</v>
      </c>
      <c r="J44" s="65">
        <v>438</v>
      </c>
      <c r="K44" s="65">
        <v>510</v>
      </c>
      <c r="L44" s="65">
        <v>507</v>
      </c>
      <c r="M44" s="65">
        <v>324</v>
      </c>
      <c r="N44" s="65">
        <v>241</v>
      </c>
      <c r="O44" s="65">
        <v>155</v>
      </c>
      <c r="P44" s="65">
        <v>124</v>
      </c>
      <c r="Q44" s="65">
        <v>61</v>
      </c>
      <c r="R44" s="65">
        <v>48</v>
      </c>
      <c r="S44" s="65">
        <v>33</v>
      </c>
    </row>
    <row r="45" spans="1:19">
      <c r="A45" s="65" t="s">
        <v>425</v>
      </c>
      <c r="B45" s="65">
        <v>1862</v>
      </c>
      <c r="C45" s="65">
        <v>151</v>
      </c>
      <c r="D45" s="65">
        <v>123</v>
      </c>
      <c r="E45" s="65">
        <v>59</v>
      </c>
      <c r="F45" s="65">
        <v>20</v>
      </c>
      <c r="G45" s="65">
        <v>38</v>
      </c>
      <c r="H45" s="65">
        <v>29</v>
      </c>
      <c r="I45" s="65">
        <v>126</v>
      </c>
      <c r="J45" s="65">
        <v>198</v>
      </c>
      <c r="K45" s="65">
        <v>268</v>
      </c>
      <c r="L45" s="65">
        <v>281</v>
      </c>
      <c r="M45" s="65">
        <v>174</v>
      </c>
      <c r="N45" s="65">
        <v>145</v>
      </c>
      <c r="O45" s="65">
        <v>92</v>
      </c>
      <c r="P45" s="65">
        <v>78</v>
      </c>
      <c r="Q45" s="65">
        <v>30</v>
      </c>
      <c r="R45" s="65">
        <v>33</v>
      </c>
      <c r="S45" s="65">
        <v>17</v>
      </c>
    </row>
    <row r="46" spans="1:19">
      <c r="A46" s="65" t="s">
        <v>426</v>
      </c>
      <c r="B46" s="65">
        <v>1668</v>
      </c>
      <c r="C46" s="65">
        <v>142</v>
      </c>
      <c r="D46" s="65">
        <v>119</v>
      </c>
      <c r="E46" s="65">
        <v>46</v>
      </c>
      <c r="F46" s="65">
        <v>23</v>
      </c>
      <c r="G46" s="65">
        <v>38</v>
      </c>
      <c r="H46" s="65">
        <v>44</v>
      </c>
      <c r="I46" s="65">
        <v>131</v>
      </c>
      <c r="J46" s="65">
        <v>240</v>
      </c>
      <c r="K46" s="65">
        <v>242</v>
      </c>
      <c r="L46" s="65">
        <v>226</v>
      </c>
      <c r="M46" s="65">
        <v>150</v>
      </c>
      <c r="N46" s="65">
        <v>96</v>
      </c>
      <c r="O46" s="65">
        <v>63</v>
      </c>
      <c r="P46" s="65">
        <v>46</v>
      </c>
      <c r="Q46" s="65">
        <v>31</v>
      </c>
      <c r="R46" s="65">
        <v>15</v>
      </c>
      <c r="S46" s="65">
        <v>16</v>
      </c>
    </row>
    <row r="47" spans="1:19">
      <c r="A47" s="65" t="s">
        <v>437</v>
      </c>
      <c r="B47" s="65">
        <v>173</v>
      </c>
      <c r="C47" s="65">
        <v>9</v>
      </c>
      <c r="D47" s="65">
        <v>14</v>
      </c>
      <c r="E47" s="65">
        <v>4</v>
      </c>
      <c r="F47" s="65">
        <v>5</v>
      </c>
      <c r="G47" s="65">
        <v>8</v>
      </c>
      <c r="H47" s="65">
        <v>11</v>
      </c>
      <c r="I47" s="65">
        <v>10</v>
      </c>
      <c r="J47" s="65">
        <v>13</v>
      </c>
      <c r="K47" s="65">
        <v>20</v>
      </c>
      <c r="L47" s="65">
        <v>21</v>
      </c>
      <c r="M47" s="65">
        <v>7</v>
      </c>
      <c r="N47" s="65">
        <v>14</v>
      </c>
      <c r="O47" s="65">
        <v>7</v>
      </c>
      <c r="P47" s="65">
        <v>9</v>
      </c>
      <c r="Q47" s="65">
        <v>2</v>
      </c>
      <c r="R47" s="65">
        <v>6</v>
      </c>
      <c r="S47" s="65">
        <v>13</v>
      </c>
    </row>
    <row r="48" spans="1:19">
      <c r="A48" s="65" t="s">
        <v>425</v>
      </c>
      <c r="B48" s="65">
        <v>107</v>
      </c>
      <c r="C48" s="65">
        <v>5</v>
      </c>
      <c r="D48" s="65">
        <v>8</v>
      </c>
      <c r="E48" s="65">
        <v>4</v>
      </c>
      <c r="F48" s="65">
        <v>2</v>
      </c>
      <c r="G48" s="65">
        <v>3</v>
      </c>
      <c r="H48" s="65">
        <v>6</v>
      </c>
      <c r="I48" s="65">
        <v>7</v>
      </c>
      <c r="J48" s="65">
        <v>9</v>
      </c>
      <c r="K48" s="65">
        <v>10</v>
      </c>
      <c r="L48" s="65">
        <v>15</v>
      </c>
      <c r="M48" s="65">
        <v>4</v>
      </c>
      <c r="N48" s="65">
        <v>10</v>
      </c>
      <c r="O48" s="65">
        <v>7</v>
      </c>
      <c r="P48" s="65">
        <v>6</v>
      </c>
      <c r="Q48" s="65">
        <v>2</v>
      </c>
      <c r="R48" s="65">
        <v>5</v>
      </c>
      <c r="S48" s="65">
        <v>4</v>
      </c>
    </row>
    <row r="49" spans="1:19">
      <c r="A49" s="65" t="s">
        <v>426</v>
      </c>
      <c r="B49" s="65">
        <v>66</v>
      </c>
      <c r="C49" s="65">
        <v>4</v>
      </c>
      <c r="D49" s="65">
        <v>6</v>
      </c>
      <c r="E49" s="65">
        <v>0</v>
      </c>
      <c r="F49" s="65">
        <v>3</v>
      </c>
      <c r="G49" s="65">
        <v>5</v>
      </c>
      <c r="H49" s="65">
        <v>5</v>
      </c>
      <c r="I49" s="65">
        <v>3</v>
      </c>
      <c r="J49" s="65">
        <v>4</v>
      </c>
      <c r="K49" s="65">
        <v>10</v>
      </c>
      <c r="L49" s="65">
        <v>6</v>
      </c>
      <c r="M49" s="65">
        <v>3</v>
      </c>
      <c r="N49" s="65">
        <v>4</v>
      </c>
      <c r="O49" s="65">
        <v>0</v>
      </c>
      <c r="P49" s="65">
        <v>3</v>
      </c>
      <c r="Q49" s="65">
        <v>0</v>
      </c>
      <c r="R49" s="65">
        <v>1</v>
      </c>
      <c r="S49" s="65">
        <v>9</v>
      </c>
    </row>
    <row r="50" spans="1:19">
      <c r="A50" s="65" t="s">
        <v>438</v>
      </c>
      <c r="B50" s="65">
        <v>325</v>
      </c>
      <c r="C50" s="65">
        <v>119</v>
      </c>
      <c r="D50" s="65">
        <v>27</v>
      </c>
      <c r="E50" s="65">
        <v>5</v>
      </c>
      <c r="F50" s="65">
        <v>6</v>
      </c>
      <c r="G50" s="65">
        <v>4</v>
      </c>
      <c r="H50" s="65">
        <v>19</v>
      </c>
      <c r="I50" s="65">
        <v>31</v>
      </c>
      <c r="J50" s="65">
        <v>37</v>
      </c>
      <c r="K50" s="65">
        <v>29</v>
      </c>
      <c r="L50" s="65">
        <v>14</v>
      </c>
      <c r="M50" s="65">
        <v>8</v>
      </c>
      <c r="N50" s="65">
        <v>11</v>
      </c>
      <c r="O50" s="65">
        <v>4</v>
      </c>
      <c r="P50" s="65">
        <v>3</v>
      </c>
      <c r="Q50" s="65">
        <v>2</v>
      </c>
      <c r="R50" s="65">
        <v>2</v>
      </c>
      <c r="S50" s="65">
        <v>4</v>
      </c>
    </row>
    <row r="51" spans="1:19">
      <c r="A51" s="65" t="s">
        <v>425</v>
      </c>
      <c r="B51" s="65">
        <v>176</v>
      </c>
      <c r="C51" s="65">
        <v>57</v>
      </c>
      <c r="D51" s="65">
        <v>12</v>
      </c>
      <c r="E51" s="65">
        <v>3</v>
      </c>
      <c r="F51" s="65">
        <v>3</v>
      </c>
      <c r="G51" s="65">
        <v>2</v>
      </c>
      <c r="H51" s="65">
        <v>10</v>
      </c>
      <c r="I51" s="65">
        <v>18</v>
      </c>
      <c r="J51" s="65">
        <v>24</v>
      </c>
      <c r="K51" s="65">
        <v>19</v>
      </c>
      <c r="L51" s="65">
        <v>8</v>
      </c>
      <c r="M51" s="65">
        <v>4</v>
      </c>
      <c r="N51" s="65">
        <v>7</v>
      </c>
      <c r="O51" s="65">
        <v>2</v>
      </c>
      <c r="P51" s="65">
        <v>2</v>
      </c>
      <c r="Q51" s="65">
        <v>0</v>
      </c>
      <c r="R51" s="65">
        <v>2</v>
      </c>
      <c r="S51" s="65">
        <v>3</v>
      </c>
    </row>
    <row r="52" spans="1:19">
      <c r="A52" s="66" t="s">
        <v>426</v>
      </c>
      <c r="B52" s="66">
        <v>149</v>
      </c>
      <c r="C52" s="66">
        <v>62</v>
      </c>
      <c r="D52" s="66">
        <v>15</v>
      </c>
      <c r="E52" s="66">
        <v>2</v>
      </c>
      <c r="F52" s="66">
        <v>3</v>
      </c>
      <c r="G52" s="66">
        <v>2</v>
      </c>
      <c r="H52" s="66">
        <v>9</v>
      </c>
      <c r="I52" s="66">
        <v>13</v>
      </c>
      <c r="J52" s="66">
        <v>13</v>
      </c>
      <c r="K52" s="66">
        <v>10</v>
      </c>
      <c r="L52" s="66">
        <v>6</v>
      </c>
      <c r="M52" s="66">
        <v>4</v>
      </c>
      <c r="N52" s="66">
        <v>4</v>
      </c>
      <c r="O52" s="66">
        <v>2</v>
      </c>
      <c r="P52" s="66">
        <v>1</v>
      </c>
      <c r="Q52" s="66">
        <v>2</v>
      </c>
      <c r="R52" s="66">
        <v>0</v>
      </c>
      <c r="S52" s="66">
        <v>1</v>
      </c>
    </row>
  </sheetData>
  <mergeCells count="1">
    <mergeCell ref="B6:C6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Cover</vt:lpstr>
      <vt:lpstr>Table</vt:lpstr>
      <vt:lpstr>1 S7A.01R Bilanz</vt:lpstr>
      <vt:lpstr>2 641</vt:lpstr>
      <vt:lpstr>3 tab18_ts09</vt:lpstr>
      <vt:lpstr>4 S8A.13R-1</vt:lpstr>
      <vt:lpstr>5 S8A.14R</vt:lpstr>
      <vt:lpstr>6 S1A.06</vt:lpstr>
      <vt:lpstr>7 623</vt:lpstr>
      <vt:lpstr>8 107-122009-Werte</vt:lpstr>
      <vt:lpstr>9 S1E.18</vt:lpstr>
      <vt:lpstr>10 S1C.13</vt:lpstr>
      <vt:lpstr>11 S1A.1850R</vt:lpstr>
      <vt:lpstr>12 S7B_09</vt:lpstr>
      <vt:lpstr>13 tab29_ts09</vt:lpstr>
    </vt:vector>
  </TitlesOfParts>
  <Company>Eidg. Justiz und Polizeidepartement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Gäumann Kathrin BFM</dc:creator>
  <cp:lastModifiedBy>Kathrin Gäumann</cp:lastModifiedBy>
  <dcterms:created xsi:type="dcterms:W3CDTF">2010-11-23T09:05:58Z</dcterms:created>
  <dcterms:modified xsi:type="dcterms:W3CDTF">2012-11-01T14:29:49Z</dcterms:modified>
</cp:coreProperties>
</file>